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ue ensin" sheetId="1" state="visible" r:id="rId3"/>
    <sheet name="Päätulokset" sheetId="2" state="visible" r:id="rId4"/>
    <sheet name="Yleiset mittarit" sheetId="3" state="visible" r:id="rId5"/>
    <sheet name="Aikasarja" sheetId="4" state="visible" r:id="rId6"/>
    <sheet name="Ristiintaulukot" sheetId="5" state="visible" r:id="rId7"/>
    <sheet name="Kysymykset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<sst xmlns="http://schemas.openxmlformats.org/spreadsheetml/2006/main" count="471" uniqueCount="237">
  <si>
    <t xml:space="preserve">Pienyrittäjyysbarometri 2026 / Q3 – tulostaulukot</t>
  </si>
  <si>
    <t xml:space="preserve">Tiedonkeruu</t>
  </si>
  <si>
    <t xml:space="preserve">8.–15.9.2026, verkkokysely</t>
  </si>
  <si>
    <t xml:space="preserve">Vastaajia</t>
  </si>
  <si>
    <t xml:space="preserve">Toteuttaja</t>
  </si>
  <si>
    <t xml:space="preserve">UKKO.fi</t>
  </si>
  <si>
    <t xml:space="preserve">Vastaajajoukko</t>
  </si>
  <si>
    <t xml:space="preserve">UKKO.fi:n palveluita käyttävät pien- ja kevytyrittäjät. Ei edusta koko suomalaista yrittäjäkuntaa.</t>
  </si>
  <si>
    <t xml:space="preserve">Pohjaluvut</t>
  </si>
  <si>
    <t xml:space="preserve">Osa kysymyksistä esitettiin vain niille, joilla on voimassa oleva YEL-vakuutus (n = 751). Pohja on merkitty jokaisen taulukon otsikkoon.</t>
  </si>
  <si>
    <t xml:space="preserve">Monivalinnat</t>
  </si>
  <si>
    <t xml:space="preserve">Kahdessa kysymyksessä sai valita enintään kaksi vaihtoehtoa, joten prosentit eivät summaudu sataan.</t>
  </si>
  <si>
    <t xml:space="preserve">Pyöristys</t>
  </si>
  <si>
    <t xml:space="preserve">Prosentit on laskettu kaavoilla lukumääristä. Summa voi poiketa sadasta pyöristyksen vuoksi.</t>
  </si>
  <si>
    <t xml:space="preserve">Välilehdet</t>
  </si>
  <si>
    <t xml:space="preserve">Välilehdet: Päätulokset = kysymyskohtaiset jakaumat. Yleiset mittarit = barometrin vakiokysymykset. Ristiintaulukot = lukumäärät ja rivi-%. Kysymykset = sanamuodot ja lomakkeen uudistuskuvaus.</t>
  </si>
  <si>
    <t xml:space="preserve">Huom.</t>
  </si>
  <si>
    <t xml:space="preserve">Taulukoissa ei ole vastaajakohtaista dataa. Yksittäisten vastaajien tietoja ei luovuteta.</t>
  </si>
  <si>
    <t xml:space="preserve">Päätulokset – kysymyskohtaiset jakaumat</t>
  </si>
  <si>
    <t xml:space="preserve">Onko voimassa oleva YEL-vakuutus?</t>
  </si>
  <si>
    <t xml:space="preserve">n</t>
  </si>
  <si>
    <t xml:space="preserve">%</t>
  </si>
  <si>
    <t xml:space="preserve">Vastaajia (pohja)</t>
  </si>
  <si>
    <t xml:space="preserve">Ei, työtuloni yrittäjänä jää YEL-velvollisuuden alarajan alle (9 423,09 €/vuosi)</t>
  </si>
  <si>
    <t xml:space="preserve">Kyllä</t>
  </si>
  <si>
    <t xml:space="preserve">Ei, en ole vakuuttamisvelvollinen (esim. iän tai vanhuuseläkkeen vuoksi)</t>
  </si>
  <si>
    <t xml:space="preserve">En tiedä, pitäisikö minulla olla</t>
  </si>
  <si>
    <t xml:space="preserve">Ei, vaikka luulen että minulla pitäisi olla</t>
  </si>
  <si>
    <t xml:space="preserve">Kuinka hyvin tunnet YEL-uudistuksen?</t>
  </si>
  <si>
    <t xml:space="preserve">En ole kuullut uudistuksesta</t>
  </si>
  <si>
    <t xml:space="preserve">Olen kuullut uudistuksesta, mutta en tunne sen sisältöä</t>
  </si>
  <si>
    <t xml:space="preserve">Tiedän sisällöstä jotain</t>
  </si>
  <si>
    <t xml:space="preserve">Tunnen sisällön melko hyvin</t>
  </si>
  <si>
    <t xml:space="preserve">Tunnen sisällön hyvin ja olen selvittänyt, mitä se tarkoittaa minulle</t>
  </si>
  <si>
    <t xml:space="preserve">Mitkä määräytyvät YEL-työtulon perusteella? (monivalinta)</t>
  </si>
  <si>
    <t xml:space="preserve">Vanhuuseläke</t>
  </si>
  <si>
    <t xml:space="preserve">Työkyvyttömyyseläke</t>
  </si>
  <si>
    <t xml:space="preserve">Sairauspäiväraha</t>
  </si>
  <si>
    <t xml:space="preserve">Vanhempainpäiväraha</t>
  </si>
  <si>
    <t xml:space="preserve">Yrittäjän ansiosidonnainen työttömyysturva</t>
  </si>
  <si>
    <t xml:space="preserve">Kelan kuntoutusraha</t>
  </si>
  <si>
    <t xml:space="preserve">Ei mikään näistä </t>
  </si>
  <si>
    <t xml:space="preserve">En tiedä</t>
  </si>
  <si>
    <t xml:space="preserve">Vastaako vahvistettu työtulo todellista tilannetta? (YEL-vakuutetut)</t>
  </si>
  <si>
    <t xml:space="preserve">Se vastaa hyvin todellista tilannettani</t>
  </si>
  <si>
    <t xml:space="preserve">Se on selvästi liian korkea</t>
  </si>
  <si>
    <t xml:space="preserve">Se on jonkin verran liian korkea</t>
  </si>
  <si>
    <t xml:space="preserve">En osaa sanoa</t>
  </si>
  <si>
    <t xml:space="preserve">Se on jonkin verran liian matala</t>
  </si>
  <si>
    <t xml:space="preserve">Se on selvästi liian matala</t>
  </si>
  <si>
    <t xml:space="preserve">Kumman mallin valitsisit itsellesi? (YEL-vakuutetut)</t>
  </si>
  <si>
    <t xml:space="preserve">Ansiotulomallin (työtulo perustuu veronalaiseen ansiotuloon)</t>
  </si>
  <si>
    <t xml:space="preserve">Kokonaisarviomallin (nykyisen kaltainen)</t>
  </si>
  <si>
    <t xml:space="preserve">Miten arvioit uudistuksen vaikuttavan omaan maksuusi? (YEL-vakuutetut)</t>
  </si>
  <si>
    <t xml:space="preserve">Maksu pysyy ennallaan</t>
  </si>
  <si>
    <t xml:space="preserve">Maksu laskee jonkin verran</t>
  </si>
  <si>
    <t xml:space="preserve">Maksu nousee jonkin verran</t>
  </si>
  <si>
    <t xml:space="preserve">Maksu laskee selvästi</t>
  </si>
  <si>
    <t xml:space="preserve">Maksu nousee selvästi</t>
  </si>
  <si>
    <t xml:space="preserve">Jos YEL-maksu nousisi 20 % (enintään kaksi, YEL-vakuutetut)</t>
  </si>
  <si>
    <t xml:space="preserve">Karsisin omia menojani</t>
  </si>
  <si>
    <t xml:space="preserve">Nostaisin hintojani</t>
  </si>
  <si>
    <t xml:space="preserve">Tekisin enemmän töitä</t>
  </si>
  <si>
    <t xml:space="preserve">Lykkäisin tai vähentäisin investointeja</t>
  </si>
  <si>
    <t xml:space="preserve">Harkitsisin yritystoiminnan lopettamista</t>
  </si>
  <si>
    <t xml:space="preserve">Siirtyisin palkkatyöhön</t>
  </si>
  <si>
    <t xml:space="preserve">En muuttaisi mitään</t>
  </si>
  <si>
    <t xml:space="preserve">Muuta, mitä?</t>
  </si>
  <si>
    <t xml:space="preserve">Jos YEL-maksu laskisi 20 % (enintään kaksi, YEL-vakuutetut)</t>
  </si>
  <si>
    <t xml:space="preserve">Käyttäisin rahan omaan toimeentuloon</t>
  </si>
  <si>
    <t xml:space="preserve">Kasvattaisin taloudellista puskuria tai säästöjä</t>
  </si>
  <si>
    <t xml:space="preserve">Investoisin laitteisiin, välineisiin tai osaamiseen</t>
  </si>
  <si>
    <t xml:space="preserve">Panostaisin markkinointiin ja myyntiin</t>
  </si>
  <si>
    <t xml:space="preserve">Palkkaisin työntekijän tai ostaisin alihankintaa</t>
  </si>
  <si>
    <t xml:space="preserve">Lyhentäisin velkoja</t>
  </si>
  <si>
    <t xml:space="preserve">Jatkaisin saman suuruista YEL-maksua ja kartuttaisin parempaa eläkettä</t>
  </si>
  <si>
    <t xml:space="preserve">Varautuisin eläkkeeseen muuten, esim. sijoituksilla tai vapaaehtoisella vakuutuksella</t>
  </si>
  <si>
    <t xml:space="preserve">En muuttaisi toimintaani mitenkään</t>
  </si>
  <si>
    <t xml:space="preserve">Vahvistetun YEL-työtulon taso (YEL-vakuutetut)</t>
  </si>
  <si>
    <t xml:space="preserve">9 400–14 999 €/vuosi</t>
  </si>
  <si>
    <t xml:space="preserve">15 000–24 999 €/vuosi</t>
  </si>
  <si>
    <t xml:space="preserve">25 000–34 999 €/vuosi</t>
  </si>
  <si>
    <t xml:space="preserve">35 000–49 999 €/vuosi</t>
  </si>
  <si>
    <t xml:space="preserve">50 000 €/vuosi tai enemmän</t>
  </si>
  <si>
    <t xml:space="preserve">YEL-maksun suuruus kuukaudessa (YEL-vakuutetut)</t>
  </si>
  <si>
    <t xml:space="preserve">150–249 €/kk</t>
  </si>
  <si>
    <t xml:space="preserve">250–399 €/kk</t>
  </si>
  <si>
    <t xml:space="preserve">400–599 €/kk</t>
  </si>
  <si>
    <t xml:space="preserve">Alle 150 €/kk</t>
  </si>
  <si>
    <t xml:space="preserve">600–899 €/kk</t>
  </si>
  <si>
    <t xml:space="preserve">900–1 299 €/kk</t>
  </si>
  <si>
    <t xml:space="preserve">1 300 €/kk tai enemmän</t>
  </si>
  <si>
    <t xml:space="preserve">Onko yrittäjyys pää- vai sivutoimista?</t>
  </si>
  <si>
    <t xml:space="preserve">Sivutoimista (päätulo tulee muualta, esim. palkkatyö, eläke tai opiskelu)</t>
  </si>
  <si>
    <t xml:space="preserve">Päätoimista</t>
  </si>
  <si>
    <t xml:space="preserve">Vaihtelee</t>
  </si>
  <si>
    <t xml:space="preserve">Yritysmuoto</t>
  </si>
  <si>
    <t xml:space="preserve">Kevytyrittäjyys ilman Y-tunnusta</t>
  </si>
  <si>
    <t xml:space="preserve">Toiminimi</t>
  </si>
  <si>
    <t xml:space="preserve">Kevytyrittäjyys Y-tunnuksella</t>
  </si>
  <si>
    <t xml:space="preserve">Osakeyhtiö</t>
  </si>
  <si>
    <t xml:space="preserve">Sukupuoli</t>
  </si>
  <si>
    <t xml:space="preserve">Nainen </t>
  </si>
  <si>
    <t xml:space="preserve">Mies</t>
  </si>
  <si>
    <t xml:space="preserve">En halua vastata</t>
  </si>
  <si>
    <t xml:space="preserve">Ikä</t>
  </si>
  <si>
    <t xml:space="preserve">31-40</t>
  </si>
  <si>
    <t xml:space="preserve">41-50</t>
  </si>
  <si>
    <t xml:space="preserve">51-64</t>
  </si>
  <si>
    <t xml:space="preserve">21-30</t>
  </si>
  <si>
    <t xml:space="preserve">65+</t>
  </si>
  <si>
    <t xml:space="preserve">18-20</t>
  </si>
  <si>
    <t xml:space="preserve">alle 18</t>
  </si>
  <si>
    <t xml:space="preserve">Barometrin yleiset mittarit</t>
  </si>
  <si>
    <t xml:space="preserve">Asteikkokysymykset 1–5. Asteikon sanalliset ääripäät sarakkeessa J.</t>
  </si>
  <si>
    <t xml:space="preserve">Kysymys (asteikko 1–5, n = 2 360)</t>
  </si>
  <si>
    <t xml:space="preserve">Keskiarvo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</si>
  <si>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</si>
  <si>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</si>
  <si>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</si>
  <si>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</si>
  <si>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</si>
  <si>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1–2 %</t>
  </si>
  <si>
    <t xml:space="preserve">4–5 %</t>
  </si>
  <si>
    <t xml:space="preserve">Asteikon ääripäät</t>
  </si>
  <si>
    <t xml:space="preserve">Miten koet oman yrittäjyytesi tällä hetkellä?</t>
  </si>
  <si>
    <t xml:space="preserve">1 = Erittäin stressaavaa · 5 = Erittäin innostavaa</t>
  </si>
  <si>
    <t xml:space="preserve">Miten yrittäjänä toimiminen on vaikuttanut jaksamiseesi viimeisen kolmen kuukauden aikana?</t>
  </si>
  <si>
    <t xml:space="preserve">1 = Jaksaminen heikentynyt merkittävästi · 5 = Jaksaminen parantunut merkittävästi</t>
  </si>
  <si>
    <t xml:space="preserve">Kuinka hyvin olet pystynyt tasapainottamaan työn ja vapaa-ajan viimeisen kolmen kuukauden aikana?</t>
  </si>
  <si>
    <t xml:space="preserve">1 = Erittäin huonosti · 5 = Erittäin hyvin</t>
  </si>
  <si>
    <t xml:space="preserve">Miten liiketoimintasi on kehittynyt viimeisen kolmen kuukauden aikana?</t>
  </si>
  <si>
    <t xml:space="preserve">1 = Merkittävä lasku · 5 = Merkittävä kasvu</t>
  </si>
  <si>
    <t xml:space="preserve">Kuinka paljon olet saanut uusia asiakkaita viimeisen kolmen kuukauden aikana?</t>
  </si>
  <si>
    <t xml:space="preserve">1 = Ei yhtään · 5 = Huomattavasti enemmän kuin aiemmin</t>
  </si>
  <si>
    <t xml:space="preserve">Miten arvioisit taloudellista tilannettasi tällä hetkellä?</t>
  </si>
  <si>
    <t xml:space="preserve">1 = Erittäin huono · 5 = Erittäin hyvä</t>
  </si>
  <si>
    <t xml:space="preserve">Miten arvelet taloudellisen tilanteesi kehittyvän seuraavan kolmen kuukauden aikana?</t>
  </si>
  <si>
    <t xml:space="preserve">1 = Heikkenee merkittävästi · 5 = Paranee merkittävästi</t>
  </si>
  <si>
    <t xml:space="preserve">Miltä yrittäjyyden tulevaisuus näyttää sinusta tällä hetkellä?</t>
  </si>
  <si>
    <t xml:space="preserve">1 = Erittäin huolestuttavalta · 5 = Erittäin optimistiselta</t>
  </si>
  <si>
    <t xml:space="preserve">Kuinka hyvin koet tuntevasi sen, mihin YEL-työtulo vaikuttaa?</t>
  </si>
  <si>
    <t xml:space="preserve">1 = En lainkaan · 5 = Erittäin hyvin</t>
  </si>
  <si>
    <t xml:space="preserve">Kuinka pitkälle tulevaisuuteen olet sopinut töitä yrittäjänä?</t>
  </si>
  <si>
    <t xml:space="preserve">Minulla ei ole lainkaan sovittuja toimeksiantoja tällä hetkellä</t>
  </si>
  <si>
    <t xml:space="preserve">Seuraavaksi kuukaudeksi eteenpäin</t>
  </si>
  <si>
    <t xml:space="preserve">Minulla on koko ajan jatkuvia toimeksiantoja</t>
  </si>
  <si>
    <t xml:space="preserve">Seuraavaksi pariksi kuukaudeksi </t>
  </si>
  <si>
    <t xml:space="preserve">Seuraavalle puolelle vuodelle</t>
  </si>
  <si>
    <t xml:space="preserve">Yrittäjätyöni luonteen vuoksi en sovi töitä tulevaisuuteen (esim. myyn tuotteita)</t>
  </si>
  <si>
    <t xml:space="preserve">Aikasarja – barometrin vakiokysymykset</t>
  </si>
  <si>
    <t xml:space="preserve">Keskiarvot asteikolla 1–5. Vain kysymykset, jotka on kysytty samassa muodossa kaikilla kierroksilla.</t>
  </si>
  <si>
    <t xml:space="preserve">Kysymys</t>
  </si>
  <si>
    <t xml:space="preserve">Q1</t>
  </si>
  <si>
    <t xml:space="preserve">Q2</t>
  </si>
  <si>
    <t xml:space="preserve">Q3</t>
  </si>
  <si>
    <t xml:space="preserve">Muutos Q1→Q3</t>
  </si>
  <si>
    <t xml:space="preserve">Ei lainkaan sovittuja toimeksiantoja (osuus vastaajista)</t>
  </si>
  <si>
    <t xml:space="preserve">Vastaajajoukon koostumus</t>
  </si>
  <si>
    <t xml:space="preserve">2.4.–10.5.</t>
  </si>
  <si>
    <t xml:space="preserve">2.7.–12.8.</t>
  </si>
  <si>
    <t xml:space="preserve">8.9.–15.9.</t>
  </si>
  <si>
    <t xml:space="preserve">Vain Q1- ja Q2-kierroksilla kysytyt mittarit (ei Q3-lukua)</t>
  </si>
  <si>
    <t xml:space="preserve">Kuinka varmoina näet tulevat toimeksiantosi tai myyntisi seuraavan kolmen kuukauden aikana?</t>
  </si>
  <si>
    <t xml:space="preserve">ei kysytty</t>
  </si>
  <si>
    <t xml:space="preserve">Miten yleinen talouden tilanne on vaikuttanut yrittäjyyteesi viimeisen kolmen kuukauden aikana?</t>
  </si>
  <si>
    <t xml:space="preserve">Miten kassavirtasi on kehittynyt viimeisen kolmen kuukauden aikana?</t>
  </si>
  <si>
    <t xml:space="preserve">Ristiintaulukot</t>
  </si>
  <si>
    <t xml:space="preserve">Ylempi taulukko: vastaajien lukumäärä. Alempi: osuus rivin vastaajista (kaava).</t>
  </si>
  <si>
    <t xml:space="preserve">Uudistuksen tuntemus × YEL-status</t>
  </si>
  <si>
    <t xml:space="preserve">Yhteensä</t>
  </si>
  <si>
    <t xml:space="preserve">Osuus rivin vastaajista</t>
  </si>
  <si>
    <t xml:space="preserve">Mallivalinta × kokeeko työtulon oikeaksi (YEL-vakuutetut)</t>
  </si>
  <si>
    <t xml:space="preserve">Mallivalinta × arvio oman maksun muutoksesta (YEL-vakuutetut)</t>
  </si>
  <si>
    <t xml:space="preserve">Harkitsisi lopettamista jos maksu nousisi 20 % × maksun taso</t>
  </si>
  <si>
    <t xml:space="preserve">Ei valinnut tätä</t>
  </si>
  <si>
    <t xml:space="preserve">Harkitsisi lopettamista</t>
  </si>
  <si>
    <t xml:space="preserve">Harkitsisi lopettamista jos maksu nousisi 20 % × työtulon taso</t>
  </si>
  <si>
    <t xml:space="preserve">Tunnisti kaikki kuusi etuutta oikein × YEL-status</t>
  </si>
  <si>
    <t xml:space="preserve">Ei kaikkia oikein</t>
  </si>
  <si>
    <t xml:space="preserve">Kaikki kuusi oikein</t>
  </si>
  <si>
    <t xml:space="preserve">YEL-status × yritysmuoto</t>
  </si>
  <si>
    <t xml:space="preserve">YEL-status × pää-/sivutoimisuus</t>
  </si>
  <si>
    <t xml:space="preserve">Kysymysten ja vastausvaihtoehtojen sanamuodot</t>
  </si>
  <si>
    <t xml:space="preserve">Rekonstruoitu vastausdatan vientitiedostosta. Lomakkeen ohje- ja selitetekstit (mm. uudistuksen kuvaus ennen avokysymystä) eivät sisälly vientiin ja on lisättävä erikseen.</t>
  </si>
  <si>
    <t xml:space="preserve">#</t>
  </si>
  <si>
    <t xml:space="preserve">Vastausvaihtoehdot / tyyppi</t>
  </si>
  <si>
    <t xml:space="preserve">Asteikko 1–5 · 1 = Erittäin stressaavaa · 5 = Erittäin innostavaa</t>
  </si>
  <si>
    <t xml:space="preserve">Asteikko 1–5 · 1 = Jaksaminen heikentynyt merkittävästi · 5 = Jaksaminen parantunut merkittävästi</t>
  </si>
  <si>
    <t xml:space="preserve">Asteikko 1–5 · 1 = Erittäin huonosti · 5 = Erittäin hyvin</t>
  </si>
  <si>
    <t xml:space="preserve">Minulla ei ole lainkaan sovittuja toimeksiantoja tällä hetkellä | Minulla on koko ajan jatkuvia toimeksiantoja | Seuraavaksi kuukaudeksi eteenpäin | Seuraavaksi pariksi kuukaudeksi  | Seuraavalle puolelle vuodelle | Yrittäjätyöni luonteen vuoksi en sovi töitä tulevaisuuteen (esim. myyn tuotteita)</t>
  </si>
  <si>
    <t xml:space="preserve">Asteikko 1–5 · 1 = Merkittävä lasku · 5 = Merkittävä kasvu</t>
  </si>
  <si>
    <t xml:space="preserve">Asteikko 1–5 · 1 = Ei yhtään · 5 = Huomattavasti enemmän kuin aiemmin</t>
  </si>
  <si>
    <t xml:space="preserve">Asteikko 1–5 · 1 = Erittäin huono · 5 = Erittäin hyvä</t>
  </si>
  <si>
    <t xml:space="preserve">Asteikko 1–5 · 1 = Heikkenee merkittävästi · 5 = Paranee merkittävästi</t>
  </si>
  <si>
    <t xml:space="preserve">Asteikko 1–5 · 1 = Erittäin huolestuttavalta · 5 = Erittäin optimistiselta</t>
  </si>
  <si>
    <t xml:space="preserve">Onko sinulla tällä hetkellä voimassa oleva YEL-vakuutus?</t>
  </si>
  <si>
    <t xml:space="preserve">Ei, en ole vakuuttamisvelvollinen (esim. iän tai vanhuuseläkkeen vuoksi) | Ei, työtuloni yrittäjänä jää YEL-velvollisuuden alarajan alle (9 423,09 €/vuosi) | Ei, vaikka luulen että minulla pitäisi olla | En tiedä, pitäisikö minulla olla | Kyllä</t>
  </si>
  <si>
    <t xml:space="preserve">Mille tasolle YEL-työtulosi on vahvistettu?</t>
  </si>
  <si>
    <t xml:space="preserve">15 000–24 999 €/vuosi | 25 000–34 999 €/vuosi | 35 000–49 999 €/vuosi | 50 000 €/vuosi tai enemmän | 9 400–14 999 €/vuosi | En tiedä</t>
  </si>
  <si>
    <t xml:space="preserve">Kuinka paljon maksat YEL-vakuutusta kuukaudessa?</t>
  </si>
  <si>
    <t xml:space="preserve">1 300 €/kk tai enemmän | 150–249 €/kk | 250–399 €/kk | 400–599 €/kk | 600–899 €/kk | 900–1 299 €/kk | Alle 150 €/kk | En tiedä</t>
  </si>
  <si>
    <t xml:space="preserve">Vastaako vahvistettu YEL-työtulosi mielestäsi todellista työpanostasi ja yrittäjätulojasi?</t>
  </si>
  <si>
    <t xml:space="preserve">En osaa sanoa | Se on jonkin verran liian korkea | Se on jonkin verran liian matala | Se on selvästi liian korkea | Se on selvästi liian matala | Se vastaa hyvin todellista tilannettani</t>
  </si>
  <si>
    <t xml:space="preserve">Asteikko 1–5 · 1 = En lainkaan · 5 = Erittäin hyvin</t>
  </si>
  <si>
    <t xml:space="preserve">Mitkä seuraavista määräytyvät mielestäsi YEL-työtulon perusteella?</t>
  </si>
  <si>
    <t xml:space="preserve">Vanhuuseläke | Työkyvyttömyyseläke | Sairauspäiväraha | Vanhempainpäiväraha | Yrittäjän ansiosidonnainen työttömyysturva | Kelan kuntoutusraha | Ei mikään näistä  | En tiedä</t>
  </si>
  <si>
    <t xml:space="preserve">Kuinka hyvin tunnet YEL-järjestelmään suunnitellun uudistuksen?</t>
  </si>
  <si>
    <t xml:space="preserve">En ole kuullut uudistuksesta | Olen kuullut uudistuksesta, mutta en tunne sen sisältöä | Tiedän sisällöstä jotain | Tunnen sisällön hyvin ja olen selvittänyt, mitä se tarkoittaa minulle | Tunnen sisällön melko hyvin</t>
  </si>
  <si>
    <t xml:space="preserve">Kumman mallin valitsisit itsellesi?</t>
  </si>
  <si>
    <t xml:space="preserve">Ansiotulomallin (työtulo perustuu veronalaiseen ansiotuloon) | En osaa sanoa | Kokonaisarviomallin (nykyisen kaltainen)</t>
  </si>
  <si>
    <t xml:space="preserve">Miten arvioit uudistuksen vaikuttavan omaan YEL-maksuusi?</t>
  </si>
  <si>
    <t xml:space="preserve">En osaa sanoa | Maksu laskee jonkin verran | Maksu laskee selvästi | Maksu nousee jonkin verran | Maksu nousee selvästi | Maksu pysyy ennallaan</t>
  </si>
  <si>
    <t xml:space="preserve">Jos YEL-maksusi laskisi noin 20 prosenttia, mitä tekisit? Valitse enintään kaksi.</t>
  </si>
  <si>
    <t xml:space="preserve">Käyttäisin rahan omaan toimeentuloon | Kasvattaisin taloudellista puskuria tai säästöjä | Investoisin laitteisiin, välineisiin tai osaamiseen | Panostaisin markkinointiin ja myyntiin | Palkkaisin työntekijän tai ostaisin alihankintaa | Lyhentäisin velkoja | Jatkaisin saman suuruista YEL-maksua ja kartuttaisin parempaa eläkettä | Varautuisin eläkkeeseen muuten, esim. sijoituksilla tai vapaaehtoisella vakuutuksella | En muuttaisi toimintaani mitenkään | En tiedä | Muuta, mitä?</t>
  </si>
  <si>
    <t xml:space="preserve">Jos YEL-maksusi nousisi noin 20 prosenttia, mitä tekisit? Valitse enintään kaksi.</t>
  </si>
  <si>
    <t xml:space="preserve">Karsisin omia menojani | Nostaisin hintojani | Tekisin enemmän töitä | Lykkäisin tai vähentäisin investointeja | Harkitsisin yritystoiminnan lopettamista | Siirtyisin palkkatyöhön | En muuttaisi mitään | En tiedä | Muuta, mitä?</t>
  </si>
  <si>
    <t xml:space="preserve">Mitä haluaisit sanoa YEL-vakuutuksesta tai suunnitellusta uudistuksesta?</t>
  </si>
  <si>
    <t xml:space="preserve">Avoin vastaus</t>
  </si>
  <si>
    <t xml:space="preserve">Haluaisitko kertoa YEL-kokemuksistasi julkisesti?</t>
  </si>
  <si>
    <t xml:space="preserve">Kyllä, UKKO voi ottaa minuun yhteyttä.</t>
  </si>
  <si>
    <t xml:space="preserve">En halua vastata | Mies | Nainen </t>
  </si>
  <si>
    <t xml:space="preserve">Onko yrittäjyytesi päätoimista vai sivutoimista?</t>
  </si>
  <si>
    <t xml:space="preserve">Päätoimista | Sivutoimista (päätulo tulee muualta, esim. palkkatyö, eläke tai opiskelu) | Vaihtelee</t>
  </si>
  <si>
    <t xml:space="preserve">Mikä yritysmuoto sinulla on käytössä?</t>
  </si>
  <si>
    <t xml:space="preserve">Kevytyrittäjyys Y-tunnuksella | Kevytyrittäjyys ilman Y-tunnusta | Osakeyhtiö | Toiminimi</t>
  </si>
  <si>
    <t xml:space="preserve">Ikä vuosina</t>
  </si>
  <si>
    <t xml:space="preserve">18-20 | 21-30 | 31-40 | 41-50 | 51-64 | 65+ | alle 18</t>
  </si>
  <si>
    <t xml:space="preserve">Postinumerosi:</t>
  </si>
  <si>
    <t xml:space="preserve">Pääasiallinen toimiala</t>
  </si>
  <si>
    <t xml:space="preserve">Kulttuuriala (sis. esiintyvät taiteet) | Käsityöt | Rakentaminen ja remontointi (sis. sisustussuunnittelu) | Graafinen ja visuaalinen ala (sis. valokuvaus) | Markkinointi  | Asiakaspalvelu | Käännös- ja tulkkauspalvelut | Konsultointi ja valmennus | Koulutus ja opetus | IT-ala (sis. ohjelmointi, sovelluskehitys ym.) | Liikunta ja hyvinvointi | Hius- ja kauneudenhoitoala  | Viestintä ja PR ja media | Matkailu | Siivous ja kiinteistönhoito | Muut henkilökohtaiset palvelut (sis. eläinten ulkoitus, kaupassakäyntipalvelut) | Tekniikan ala | Logistiikka ja kuljetus | Hotelli- ja ravintola-ala (sis. leipomoalan) | Taloushallinto | Finanssiala | HR ja rekrytointi | Maa-ja metsätalous tai luonnontiede (sis. hevosalan palvelut) | Terveydenhoito ja sosiaaliala (sis. terapiapalvelut) | Lääketeollisuus ja farmasia | Teollisuus ja tuotanto | Tutkimus ja kehitys | Laki ja juridiikka | Jokin muu, mikä?</t>
  </si>
  <si>
    <t xml:space="preserve">Lomakkeella näytetty uudistuksen kuvaus (ennen uudistusta koskevia kysymyksiä)</t>
  </si>
  <si>
    <t xml:space="preserve">Mistä uudistuksessa on kysymys?</t>
  </si>
  <si>
    <t xml:space="preserve">Hallitus valmistelee yrittäjän eläkelain (YEL) uudistusta ja antaa esityksen kiireellisenä eduskunnan käsittelyyn syksyllä 2026. Uudistuksen on tarkoitus tulla voimaan 1.1.2028. Uudistuksen myötä yrittäjä voisi valita, miten hänen YEL-työtulonsa määräytyy:</t>
  </si>
  <si>
    <t xml:space="preserve">Ansiotulomalli: työtulo perustuu yrittäjän yritystoiminnasta saamaan veronalaiseen ansiotuloon. Alarajana olisi nykyinen YEL-velvollisuuden alaraja, noin 9 400 €/vuosi.</t>
  </si>
  <si>
    <t xml:space="preserve">Kokonaisarviomalli (nykyisen kaltainen): eläkeyhtiö määrittää työtulon kokonaisarviolla, jossa vertailukohtana on muun muassa saman alan palkansaajien mediaaniansio. Siirtymäajan jälkeen työtulon olisi tässä mallissa oltava vähintään 50 % yrittäjän veronalaisesta ansiotulosta.</t>
  </si>
  <si>
    <t xml:space="preserve">Valinnan voisi tehdä uudelleen kolmen vuoden välein.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</si>
</sst>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\ %"/>
    <numFmt numFmtId="166" formatCode="0.00"/>
    <numFmt numFmtId="167" formatCode="\+0.00;\-0.00;0.00"/>
    <numFmt numFmtId="168" formatCode="\+0.0\ %;\-0.0\ %;0.0\ 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9"/>
      <color rgb="FF59595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9E2F3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95"/>
  </cols>
  <sheetData>
    <row r="1" customFormat="false" ht="17.25" hidden="false" customHeight="true" outlineLevel="0" collapsed="false">
      <c r="A1" s="2" t="s">
        <v>0</v>
      </c>
    </row>
    <row r="2" customFormat="false" ht="15" hidden="false" customHeight="true" outlineLevel="0" collapsed="false">
      <c r="A2" s="3"/>
    </row>
    <row r="3" customFormat="false" ht="15" hidden="false" customHeight="true" outlineLevel="0" collapsed="false">
      <c r="A3" s="3" t="s">
        <v>1</v>
      </c>
      <c r="B3" s="4" t="s">
        <v>2</v>
      </c>
    </row>
    <row r="4" customFormat="false" ht="15" hidden="false" customHeight="true" outlineLevel="0" collapsed="false">
      <c r="A4" s="3" t="s">
        <v>3</v>
      </c>
      <c r="B4" s="4" t="n">
        <v>2360</v>
      </c>
    </row>
    <row r="5" customFormat="false" ht="15" hidden="false" customHeight="true" outlineLevel="0" collapsed="false">
      <c r="A5" s="3" t="s">
        <v>4</v>
      </c>
      <c r="B5" s="4" t="s">
        <v>5</v>
      </c>
    </row>
    <row r="6" customFormat="false" ht="15" hidden="false" customHeight="true" outlineLevel="0" collapsed="false">
      <c r="A6" s="3"/>
    </row>
    <row r="7" customFormat="false" ht="30" hidden="false" customHeight="true" outlineLevel="0" collapsed="false">
      <c r="A7" s="3" t="s">
        <v>6</v>
      </c>
      <c r="B7" s="4" t="s">
        <v>7</v>
      </c>
    </row>
    <row r="8" customFormat="false" ht="30" hidden="false" customHeight="true" outlineLevel="0" collapsed="false">
      <c r="A8" s="3" t="s">
        <v>8</v>
      </c>
      <c r="B8" s="4" t="s">
        <v>9</v>
      </c>
    </row>
    <row r="9" customFormat="false" ht="15" hidden="false" customHeight="true" outlineLevel="0" collapsed="false">
      <c r="A9" s="3" t="s">
        <v>10</v>
      </c>
      <c r="B9" s="4" t="s">
        <v>11</v>
      </c>
    </row>
    <row r="10" customFormat="false" ht="15" hidden="false" customHeight="true" outlineLevel="0" collapsed="false">
      <c r="A10" s="3" t="s">
        <v>12</v>
      </c>
      <c r="B10" s="4" t="s">
        <v>13</v>
      </c>
    </row>
    <row r="11" customFormat="false" ht="15" hidden="false" customHeight="true" outlineLevel="0" collapsed="false">
      <c r="A11" s="3"/>
    </row>
    <row r="12" customFormat="false" ht="30" hidden="false" customHeight="true" outlineLevel="0" collapsed="false">
      <c r="A12" s="3" t="s">
        <v>14</v>
      </c>
      <c r="B12" s="4" t="s">
        <v>15</v>
      </c>
    </row>
    <row r="13" customFormat="false" ht="15" hidden="false" customHeight="true" outlineLevel="0" collapsed="false">
      <c r="A13" s="3"/>
    </row>
    <row r="14" customFormat="false" ht="15" hidden="false" customHeight="true" outlineLevel="0" collapsed="false">
      <c r="A14" s="3" t="s">
        <v>16</v>
      </c>
      <c r="B14" s="4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72"/>
    <col collapsed="false" customWidth="true" hidden="false" outlineLevel="0" max="3" min="2" style="1" width="12"/>
  </cols>
  <sheetData>
    <row r="1" customFormat="false" ht="17.25" hidden="false" customHeight="true" outlineLevel="0" collapsed="false">
      <c r="A1" s="2" t="s">
        <v>18</v>
      </c>
    </row>
    <row r="3" customFormat="false" ht="15" hidden="false" customHeight="true" outlineLevel="0" collapsed="false">
      <c r="A3" s="5" t="s">
        <v>19</v>
      </c>
      <c r="B3" s="5" t="s">
        <v>20</v>
      </c>
      <c r="C3" s="5" t="s">
        <v>21</v>
      </c>
    </row>
    <row r="4" customFormat="false" ht="15" hidden="false" customHeight="true" outlineLevel="0" collapsed="false">
      <c r="A4" s="6" t="s">
        <v>22</v>
      </c>
      <c r="B4" s="6" t="n">
        <v>2360</v>
      </c>
      <c r="C4" s="7"/>
    </row>
    <row r="5" customFormat="false" ht="15" hidden="false" customHeight="true" outlineLevel="0" collapsed="false">
      <c r="A5" s="8" t="s">
        <v>23</v>
      </c>
      <c r="B5" s="8" t="n">
        <v>1178</v>
      </c>
      <c r="C5" s="9" t="n">
        <f aca="false">IFERROR(B5/B$4,"")</f>
        <v>0.499152542372881</v>
      </c>
    </row>
    <row r="6" customFormat="false" ht="15" hidden="false" customHeight="true" outlineLevel="0" collapsed="false">
      <c r="A6" s="8" t="s">
        <v>24</v>
      </c>
      <c r="B6" s="8" t="n">
        <v>751</v>
      </c>
      <c r="C6" s="9" t="n">
        <f aca="false">IFERROR(B6/B$4,"")</f>
        <v>0.318220338983051</v>
      </c>
    </row>
    <row r="7" customFormat="false" ht="15" hidden="false" customHeight="true" outlineLevel="0" collapsed="false">
      <c r="A7" s="8" t="s">
        <v>25</v>
      </c>
      <c r="B7" s="8" t="n">
        <v>194</v>
      </c>
      <c r="C7" s="9" t="n">
        <f aca="false">IFERROR(B7/B$4,"")</f>
        <v>0.0822033898305085</v>
      </c>
    </row>
    <row r="8" customFormat="false" ht="15" hidden="false" customHeight="true" outlineLevel="0" collapsed="false">
      <c r="A8" s="8" t="s">
        <v>26</v>
      </c>
      <c r="B8" s="8" t="n">
        <v>162</v>
      </c>
      <c r="C8" s="9" t="n">
        <f aca="false">IFERROR(B8/B$4,"")</f>
        <v>0.0686440677966102</v>
      </c>
    </row>
    <row r="9" customFormat="false" ht="15" hidden="false" customHeight="true" outlineLevel="0" collapsed="false">
      <c r="A9" s="8" t="s">
        <v>27</v>
      </c>
      <c r="B9" s="8" t="n">
        <v>75</v>
      </c>
      <c r="C9" s="9" t="n">
        <f aca="false">IFERROR(B9/B$4,"")</f>
        <v>0.0317796610169492</v>
      </c>
    </row>
    <row r="11" customFormat="false" ht="15" hidden="false" customHeight="true" outlineLevel="0" collapsed="false">
      <c r="A11" s="5" t="s">
        <v>28</v>
      </c>
      <c r="B11" s="5" t="s">
        <v>20</v>
      </c>
      <c r="C11" s="5" t="s">
        <v>21</v>
      </c>
    </row>
    <row r="12" customFormat="false" ht="15" hidden="false" customHeight="true" outlineLevel="0" collapsed="false">
      <c r="A12" s="6" t="s">
        <v>22</v>
      </c>
      <c r="B12" s="6" t="n">
        <v>2360</v>
      </c>
      <c r="C12" s="7"/>
    </row>
    <row r="13" customFormat="false" ht="15" hidden="false" customHeight="true" outlineLevel="0" collapsed="false">
      <c r="A13" s="8" t="s">
        <v>29</v>
      </c>
      <c r="B13" s="8" t="n">
        <v>1002</v>
      </c>
      <c r="C13" s="9" t="n">
        <f aca="false">IFERROR(B13/B$12,"")</f>
        <v>0.424576271186441</v>
      </c>
    </row>
    <row r="14" customFormat="false" ht="15" hidden="false" customHeight="true" outlineLevel="0" collapsed="false">
      <c r="A14" s="8" t="s">
        <v>30</v>
      </c>
      <c r="B14" s="8" t="n">
        <v>815</v>
      </c>
      <c r="C14" s="9" t="n">
        <f aca="false">IFERROR(B14/B$12,"")</f>
        <v>0.345338983050848</v>
      </c>
    </row>
    <row r="15" customFormat="false" ht="15" hidden="false" customHeight="true" outlineLevel="0" collapsed="false">
      <c r="A15" s="8" t="s">
        <v>31</v>
      </c>
      <c r="B15" s="8" t="n">
        <v>426</v>
      </c>
      <c r="C15" s="9" t="n">
        <f aca="false">IFERROR(B15/B$12,"")</f>
        <v>0.180508474576271</v>
      </c>
    </row>
    <row r="16" customFormat="false" ht="15" hidden="false" customHeight="true" outlineLevel="0" collapsed="false">
      <c r="A16" s="8" t="s">
        <v>32</v>
      </c>
      <c r="B16" s="8" t="n">
        <v>85</v>
      </c>
      <c r="C16" s="9" t="n">
        <f aca="false">IFERROR(B16/B$12,"")</f>
        <v>0.0360169491525424</v>
      </c>
    </row>
    <row r="17" customFormat="false" ht="15" hidden="false" customHeight="true" outlineLevel="0" collapsed="false">
      <c r="A17" s="8" t="s">
        <v>33</v>
      </c>
      <c r="B17" s="8" t="n">
        <v>32</v>
      </c>
      <c r="C17" s="9" t="n">
        <f aca="false">IFERROR(B17/B$12,"")</f>
        <v>0.0135593220338983</v>
      </c>
    </row>
    <row r="19" customFormat="false" ht="15" hidden="false" customHeight="true" outlineLevel="0" collapsed="false">
      <c r="A19" s="5" t="s">
        <v>34</v>
      </c>
      <c r="B19" s="5" t="s">
        <v>20</v>
      </c>
      <c r="C19" s="5" t="s">
        <v>21</v>
      </c>
    </row>
    <row r="20" customFormat="false" ht="15" hidden="false" customHeight="true" outlineLevel="0" collapsed="false">
      <c r="A20" s="6" t="s">
        <v>22</v>
      </c>
      <c r="B20" s="6" t="n">
        <v>2360</v>
      </c>
      <c r="C20" s="7"/>
    </row>
    <row r="21" customFormat="false" ht="15" hidden="false" customHeight="true" outlineLevel="0" collapsed="false">
      <c r="A21" s="8" t="s">
        <v>35</v>
      </c>
      <c r="B21" s="8" t="n">
        <v>1504</v>
      </c>
      <c r="C21" s="9" t="n">
        <f aca="false">IFERROR(B21/B$20,"")</f>
        <v>0.63728813559322</v>
      </c>
    </row>
    <row r="22" customFormat="false" ht="15" hidden="false" customHeight="true" outlineLevel="0" collapsed="false">
      <c r="A22" s="8" t="s">
        <v>36</v>
      </c>
      <c r="B22" s="8" t="n">
        <v>1071</v>
      </c>
      <c r="C22" s="9" t="n">
        <f aca="false">IFERROR(B22/B$20,"")</f>
        <v>0.453813559322034</v>
      </c>
    </row>
    <row r="23" customFormat="false" ht="15" hidden="false" customHeight="true" outlineLevel="0" collapsed="false">
      <c r="A23" s="8" t="s">
        <v>37</v>
      </c>
      <c r="B23" s="8" t="n">
        <v>1116</v>
      </c>
      <c r="C23" s="9" t="n">
        <f aca="false">IFERROR(B23/B$20,"")</f>
        <v>0.472881355932203</v>
      </c>
    </row>
    <row r="24" customFormat="false" ht="15" hidden="false" customHeight="true" outlineLevel="0" collapsed="false">
      <c r="A24" s="8" t="s">
        <v>38</v>
      </c>
      <c r="B24" s="8" t="n">
        <v>719</v>
      </c>
      <c r="C24" s="9" t="n">
        <f aca="false">IFERROR(B24/B$20,"")</f>
        <v>0.304661016949153</v>
      </c>
    </row>
    <row r="25" customFormat="false" ht="15" hidden="false" customHeight="true" outlineLevel="0" collapsed="false">
      <c r="A25" s="8" t="s">
        <v>39</v>
      </c>
      <c r="B25" s="8" t="n">
        <v>983</v>
      </c>
      <c r="C25" s="9" t="n">
        <f aca="false">IFERROR(B25/B$20,"")</f>
        <v>0.416525423728814</v>
      </c>
    </row>
    <row r="26" customFormat="false" ht="15" hidden="false" customHeight="true" outlineLevel="0" collapsed="false">
      <c r="A26" s="8" t="s">
        <v>40</v>
      </c>
      <c r="B26" s="8" t="n">
        <v>452</v>
      </c>
      <c r="C26" s="9" t="n">
        <f aca="false">IFERROR(B26/B$20,"")</f>
        <v>0.191525423728814</v>
      </c>
    </row>
    <row r="27" customFormat="false" ht="15" hidden="false" customHeight="true" outlineLevel="0" collapsed="false">
      <c r="A27" s="8" t="s">
        <v>41</v>
      </c>
      <c r="B27" s="8" t="n">
        <v>55</v>
      </c>
      <c r="C27" s="9" t="n">
        <f aca="false">IFERROR(B27/B$20,"")</f>
        <v>0.0233050847457627</v>
      </c>
    </row>
    <row r="28" customFormat="false" ht="15" hidden="false" customHeight="true" outlineLevel="0" collapsed="false">
      <c r="A28" s="8" t="s">
        <v>42</v>
      </c>
      <c r="B28" s="8" t="n">
        <v>689</v>
      </c>
      <c r="C28" s="9" t="n">
        <f aca="false">IFERROR(B28/B$20,"")</f>
        <v>0.291949152542373</v>
      </c>
    </row>
    <row r="30" customFormat="false" ht="15" hidden="false" customHeight="true" outlineLevel="0" collapsed="false">
      <c r="A30" s="5" t="s">
        <v>43</v>
      </c>
      <c r="B30" s="5" t="s">
        <v>20</v>
      </c>
      <c r="C30" s="5" t="s">
        <v>21</v>
      </c>
    </row>
    <row r="31" customFormat="false" ht="15" hidden="false" customHeight="true" outlineLevel="0" collapsed="false">
      <c r="A31" s="6" t="s">
        <v>22</v>
      </c>
      <c r="B31" s="6" t="n">
        <v>751</v>
      </c>
      <c r="C31" s="7"/>
    </row>
    <row r="32" customFormat="false" ht="15" hidden="false" customHeight="true" outlineLevel="0" collapsed="false">
      <c r="A32" s="8" t="s">
        <v>44</v>
      </c>
      <c r="B32" s="8" t="n">
        <v>199</v>
      </c>
      <c r="C32" s="9" t="n">
        <f aca="false">IFERROR(B32/B$31,"")</f>
        <v>0.264980026631158</v>
      </c>
    </row>
    <row r="33" customFormat="false" ht="15" hidden="false" customHeight="true" outlineLevel="0" collapsed="false">
      <c r="A33" s="8" t="s">
        <v>45</v>
      </c>
      <c r="B33" s="8" t="n">
        <v>159</v>
      </c>
      <c r="C33" s="9" t="n">
        <f aca="false">IFERROR(B33/B$31,"")</f>
        <v>0.211717709720373</v>
      </c>
    </row>
    <row r="34" customFormat="false" ht="15" hidden="false" customHeight="true" outlineLevel="0" collapsed="false">
      <c r="A34" s="8" t="s">
        <v>46</v>
      </c>
      <c r="B34" s="8" t="n">
        <v>156</v>
      </c>
      <c r="C34" s="9" t="n">
        <f aca="false">IFERROR(B34/B$31,"")</f>
        <v>0.207723035952064</v>
      </c>
    </row>
    <row r="35" customFormat="false" ht="15" hidden="false" customHeight="true" outlineLevel="0" collapsed="false">
      <c r="A35" s="8" t="s">
        <v>47</v>
      </c>
      <c r="B35" s="8" t="n">
        <v>110</v>
      </c>
      <c r="C35" s="9" t="n">
        <f aca="false">IFERROR(B35/B$31,"")</f>
        <v>0.14647137150466</v>
      </c>
    </row>
    <row r="36" customFormat="false" ht="15" hidden="false" customHeight="true" outlineLevel="0" collapsed="false">
      <c r="A36" s="8" t="s">
        <v>48</v>
      </c>
      <c r="B36" s="8" t="n">
        <v>92</v>
      </c>
      <c r="C36" s="9" t="n">
        <f aca="false">IFERROR(B36/B$31,"")</f>
        <v>0.122503328894807</v>
      </c>
    </row>
    <row r="37" customFormat="false" ht="15" hidden="false" customHeight="true" outlineLevel="0" collapsed="false">
      <c r="A37" s="8" t="s">
        <v>49</v>
      </c>
      <c r="B37" s="8" t="n">
        <v>35</v>
      </c>
      <c r="C37" s="9" t="n">
        <f aca="false">IFERROR(B37/B$31,"")</f>
        <v>0.0466045272969374</v>
      </c>
    </row>
    <row r="39" customFormat="false" ht="15" hidden="false" customHeight="true" outlineLevel="0" collapsed="false">
      <c r="A39" s="5" t="s">
        <v>50</v>
      </c>
      <c r="B39" s="5" t="s">
        <v>20</v>
      </c>
      <c r="C39" s="5" t="s">
        <v>21</v>
      </c>
    </row>
    <row r="40" customFormat="false" ht="15" hidden="false" customHeight="true" outlineLevel="0" collapsed="false">
      <c r="A40" s="6" t="s">
        <v>22</v>
      </c>
      <c r="B40" s="6" t="n">
        <v>751</v>
      </c>
      <c r="C40" s="7"/>
    </row>
    <row r="41" customFormat="false" ht="15" hidden="false" customHeight="true" outlineLevel="0" collapsed="false">
      <c r="A41" s="8" t="s">
        <v>51</v>
      </c>
      <c r="B41" s="8" t="n">
        <v>379</v>
      </c>
      <c r="C41" s="9" t="n">
        <f aca="false">IFERROR(B41/B$40,"")</f>
        <v>0.504660452729694</v>
      </c>
    </row>
    <row r="42" customFormat="false" ht="15" hidden="false" customHeight="true" outlineLevel="0" collapsed="false">
      <c r="A42" s="8" t="s">
        <v>47</v>
      </c>
      <c r="B42" s="8" t="n">
        <v>245</v>
      </c>
      <c r="C42" s="9" t="n">
        <f aca="false">IFERROR(B42/B$40,"")</f>
        <v>0.326231691078562</v>
      </c>
    </row>
    <row r="43" customFormat="false" ht="15" hidden="false" customHeight="true" outlineLevel="0" collapsed="false">
      <c r="A43" s="8" t="s">
        <v>52</v>
      </c>
      <c r="B43" s="8" t="n">
        <v>127</v>
      </c>
      <c r="C43" s="9" t="n">
        <f aca="false">IFERROR(B43/B$40,"")</f>
        <v>0.169107856191744</v>
      </c>
    </row>
    <row r="45" customFormat="false" ht="15" hidden="false" customHeight="true" outlineLevel="0" collapsed="false">
      <c r="A45" s="5" t="s">
        <v>53</v>
      </c>
      <c r="B45" s="5" t="s">
        <v>20</v>
      </c>
      <c r="C45" s="5" t="s">
        <v>21</v>
      </c>
    </row>
    <row r="46" customFormat="false" ht="15" hidden="false" customHeight="true" outlineLevel="0" collapsed="false">
      <c r="A46" s="6" t="s">
        <v>22</v>
      </c>
      <c r="B46" s="6" t="n">
        <v>751</v>
      </c>
      <c r="C46" s="7"/>
    </row>
    <row r="47" customFormat="false" ht="15" hidden="false" customHeight="true" outlineLevel="0" collapsed="false">
      <c r="A47" s="8" t="s">
        <v>47</v>
      </c>
      <c r="B47" s="8" t="n">
        <v>276</v>
      </c>
      <c r="C47" s="9" t="n">
        <f aca="false">IFERROR(B47/B$46,"")</f>
        <v>0.367509986684421</v>
      </c>
    </row>
    <row r="48" customFormat="false" ht="15" hidden="false" customHeight="true" outlineLevel="0" collapsed="false">
      <c r="A48" s="8" t="s">
        <v>54</v>
      </c>
      <c r="B48" s="8" t="n">
        <v>136</v>
      </c>
      <c r="C48" s="9" t="n">
        <f aca="false">IFERROR(B48/B$46,"")</f>
        <v>0.181091877496671</v>
      </c>
    </row>
    <row r="49" customFormat="false" ht="15" hidden="false" customHeight="true" outlineLevel="0" collapsed="false">
      <c r="A49" s="8" t="s">
        <v>55</v>
      </c>
      <c r="B49" s="8" t="n">
        <v>121</v>
      </c>
      <c r="C49" s="9" t="n">
        <f aca="false">IFERROR(B49/B$46,"")</f>
        <v>0.161118508655127</v>
      </c>
    </row>
    <row r="50" customFormat="false" ht="15" hidden="false" customHeight="true" outlineLevel="0" collapsed="false">
      <c r="A50" s="8" t="s">
        <v>56</v>
      </c>
      <c r="B50" s="8" t="n">
        <v>116</v>
      </c>
      <c r="C50" s="9" t="n">
        <f aca="false">IFERROR(B50/B$46,"")</f>
        <v>0.154460719041278</v>
      </c>
    </row>
    <row r="51" customFormat="false" ht="15" hidden="false" customHeight="true" outlineLevel="0" collapsed="false">
      <c r="A51" s="8" t="s">
        <v>57</v>
      </c>
      <c r="B51" s="8" t="n">
        <v>59</v>
      </c>
      <c r="C51" s="9" t="n">
        <f aca="false">IFERROR(B51/B$46,"")</f>
        <v>0.0785619174434088</v>
      </c>
    </row>
    <row r="52" customFormat="false" ht="15" hidden="false" customHeight="true" outlineLevel="0" collapsed="false">
      <c r="A52" s="8" t="s">
        <v>58</v>
      </c>
      <c r="B52" s="8" t="n">
        <v>43</v>
      </c>
      <c r="C52" s="9" t="n">
        <f aca="false">IFERROR(B52/B$46,"")</f>
        <v>0.0572569906790945</v>
      </c>
    </row>
    <row r="54" customFormat="false" ht="15" hidden="false" customHeight="true" outlineLevel="0" collapsed="false">
      <c r="A54" s="5" t="s">
        <v>59</v>
      </c>
      <c r="B54" s="5" t="s">
        <v>20</v>
      </c>
      <c r="C54" s="5" t="s">
        <v>21</v>
      </c>
    </row>
    <row r="55" customFormat="false" ht="15" hidden="false" customHeight="true" outlineLevel="0" collapsed="false">
      <c r="A55" s="6" t="s">
        <v>22</v>
      </c>
      <c r="B55" s="6" t="n">
        <v>751</v>
      </c>
      <c r="C55" s="7"/>
    </row>
    <row r="56" customFormat="false" ht="15" hidden="false" customHeight="true" outlineLevel="0" collapsed="false">
      <c r="A56" s="8" t="s">
        <v>60</v>
      </c>
      <c r="B56" s="8" t="n">
        <v>213</v>
      </c>
      <c r="C56" s="9" t="n">
        <f aca="false">IFERROR(B56/B$55,"")</f>
        <v>0.283621837549933</v>
      </c>
    </row>
    <row r="57" customFormat="false" ht="15" hidden="false" customHeight="true" outlineLevel="0" collapsed="false">
      <c r="A57" s="8" t="s">
        <v>61</v>
      </c>
      <c r="B57" s="8" t="n">
        <v>171</v>
      </c>
      <c r="C57" s="9" t="n">
        <f aca="false">IFERROR(B57/B$55,"")</f>
        <v>0.227696404793609</v>
      </c>
    </row>
    <row r="58" customFormat="false" ht="15" hidden="false" customHeight="true" outlineLevel="0" collapsed="false">
      <c r="A58" s="8" t="s">
        <v>62</v>
      </c>
      <c r="B58" s="8" t="n">
        <v>112</v>
      </c>
      <c r="C58" s="9" t="n">
        <f aca="false">IFERROR(B58/B$55,"")</f>
        <v>0.1491344873502</v>
      </c>
    </row>
    <row r="59" customFormat="false" ht="15" hidden="false" customHeight="true" outlineLevel="0" collapsed="false">
      <c r="A59" s="8" t="s">
        <v>63</v>
      </c>
      <c r="B59" s="8" t="n">
        <v>138</v>
      </c>
      <c r="C59" s="9" t="n">
        <f aca="false">IFERROR(B59/B$55,"")</f>
        <v>0.18375499334221</v>
      </c>
    </row>
    <row r="60" customFormat="false" ht="15" hidden="false" customHeight="true" outlineLevel="0" collapsed="false">
      <c r="A60" s="8" t="s">
        <v>64</v>
      </c>
      <c r="B60" s="8" t="n">
        <v>281</v>
      </c>
      <c r="C60" s="9" t="n">
        <f aca="false">IFERROR(B60/B$55,"")</f>
        <v>0.374167776298269</v>
      </c>
    </row>
    <row r="61" customFormat="false" ht="15" hidden="false" customHeight="true" outlineLevel="0" collapsed="false">
      <c r="A61" s="8" t="s">
        <v>65</v>
      </c>
      <c r="B61" s="8" t="n">
        <v>117</v>
      </c>
      <c r="C61" s="9" t="n">
        <f aca="false">IFERROR(B61/B$55,"")</f>
        <v>0.155792276964048</v>
      </c>
    </row>
    <row r="62" customFormat="false" ht="15" hidden="false" customHeight="true" outlineLevel="0" collapsed="false">
      <c r="A62" s="8" t="s">
        <v>66</v>
      </c>
      <c r="B62" s="8" t="n">
        <v>40</v>
      </c>
      <c r="C62" s="9" t="n">
        <f aca="false">IFERROR(B62/B$55,"")</f>
        <v>0.0532623169107856</v>
      </c>
    </row>
    <row r="63" customFormat="false" ht="15" hidden="false" customHeight="true" outlineLevel="0" collapsed="false">
      <c r="A63" s="8" t="s">
        <v>42</v>
      </c>
      <c r="B63" s="8" t="n">
        <v>82</v>
      </c>
      <c r="C63" s="9" t="n">
        <f aca="false">IFERROR(B63/B$55,"")</f>
        <v>0.109187749667111</v>
      </c>
    </row>
    <row r="64" customFormat="false" ht="15" hidden="false" customHeight="true" outlineLevel="0" collapsed="false">
      <c r="A64" s="8" t="s">
        <v>67</v>
      </c>
      <c r="B64" s="8" t="n">
        <v>14</v>
      </c>
      <c r="C64" s="9" t="n">
        <f aca="false">IFERROR(B64/B$55,"")</f>
        <v>0.018641810918775</v>
      </c>
    </row>
    <row r="66" customFormat="false" ht="15" hidden="false" customHeight="true" outlineLevel="0" collapsed="false">
      <c r="A66" s="5" t="s">
        <v>68</v>
      </c>
      <c r="B66" s="5" t="s">
        <v>20</v>
      </c>
      <c r="C66" s="5" t="s">
        <v>21</v>
      </c>
    </row>
    <row r="67" customFormat="false" ht="15" hidden="false" customHeight="true" outlineLevel="0" collapsed="false">
      <c r="A67" s="6" t="s">
        <v>22</v>
      </c>
      <c r="B67" s="6" t="n">
        <v>751</v>
      </c>
      <c r="C67" s="7"/>
    </row>
    <row r="68" customFormat="false" ht="15" hidden="false" customHeight="true" outlineLevel="0" collapsed="false">
      <c r="A68" s="8" t="s">
        <v>69</v>
      </c>
      <c r="B68" s="8" t="n">
        <v>274</v>
      </c>
      <c r="C68" s="9" t="n">
        <f aca="false">IFERROR(B68/B$67,"")</f>
        <v>0.364846870838882</v>
      </c>
    </row>
    <row r="69" customFormat="false" ht="15" hidden="false" customHeight="true" outlineLevel="0" collapsed="false">
      <c r="A69" s="8" t="s">
        <v>70</v>
      </c>
      <c r="B69" s="8" t="n">
        <v>395</v>
      </c>
      <c r="C69" s="9" t="n">
        <f aca="false">IFERROR(B69/B$67,"")</f>
        <v>0.525965379494008</v>
      </c>
    </row>
    <row r="70" customFormat="false" ht="15" hidden="false" customHeight="true" outlineLevel="0" collapsed="false">
      <c r="A70" s="8" t="s">
        <v>71</v>
      </c>
      <c r="B70" s="8" t="n">
        <v>127</v>
      </c>
      <c r="C70" s="9" t="n">
        <f aca="false">IFERROR(B70/B$67,"")</f>
        <v>0.169107856191744</v>
      </c>
    </row>
    <row r="71" customFormat="false" ht="15" hidden="false" customHeight="true" outlineLevel="0" collapsed="false">
      <c r="A71" s="8" t="s">
        <v>72</v>
      </c>
      <c r="B71" s="8" t="n">
        <v>44</v>
      </c>
      <c r="C71" s="9" t="n">
        <f aca="false">IFERROR(B71/B$67,"")</f>
        <v>0.0585885486018642</v>
      </c>
    </row>
    <row r="72" customFormat="false" ht="15" hidden="false" customHeight="true" outlineLevel="0" collapsed="false">
      <c r="A72" s="8" t="s">
        <v>73</v>
      </c>
      <c r="B72" s="8" t="n">
        <v>14</v>
      </c>
      <c r="C72" s="9" t="n">
        <f aca="false">IFERROR(B72/B$67,"")</f>
        <v>0.018641810918775</v>
      </c>
    </row>
    <row r="73" customFormat="false" ht="15" hidden="false" customHeight="true" outlineLevel="0" collapsed="false">
      <c r="A73" s="8" t="s">
        <v>74</v>
      </c>
      <c r="B73" s="8" t="n">
        <v>104</v>
      </c>
      <c r="C73" s="9" t="n">
        <f aca="false">IFERROR(B73/B$67,"")</f>
        <v>0.138482023968043</v>
      </c>
    </row>
    <row r="74" customFormat="false" ht="15" hidden="false" customHeight="true" outlineLevel="0" collapsed="false">
      <c r="A74" s="8" t="s">
        <v>75</v>
      </c>
      <c r="B74" s="8" t="n">
        <v>46</v>
      </c>
      <c r="C74" s="9" t="n">
        <f aca="false">IFERROR(B74/B$67,"")</f>
        <v>0.0612516644474035</v>
      </c>
    </row>
    <row r="75" customFormat="false" ht="15" hidden="false" customHeight="true" outlineLevel="0" collapsed="false">
      <c r="A75" s="8" t="s">
        <v>76</v>
      </c>
      <c r="B75" s="8" t="n">
        <v>161</v>
      </c>
      <c r="C75" s="9" t="n">
        <f aca="false">IFERROR(B75/B$67,"")</f>
        <v>0.214380825565912</v>
      </c>
    </row>
    <row r="76" customFormat="false" ht="15" hidden="false" customHeight="true" outlineLevel="0" collapsed="false">
      <c r="A76" s="8" t="s">
        <v>77</v>
      </c>
      <c r="B76" s="8" t="n">
        <v>27</v>
      </c>
      <c r="C76" s="9" t="n">
        <f aca="false">IFERROR(B76/B$67,"")</f>
        <v>0.0359520639147803</v>
      </c>
    </row>
    <row r="77" customFormat="false" ht="15" hidden="false" customHeight="true" outlineLevel="0" collapsed="false">
      <c r="A77" s="8" t="s">
        <v>42</v>
      </c>
      <c r="B77" s="8" t="n">
        <v>27</v>
      </c>
      <c r="C77" s="9" t="n">
        <f aca="false">IFERROR(B77/B$67,"")</f>
        <v>0.0359520639147803</v>
      </c>
    </row>
    <row r="78" customFormat="false" ht="15" hidden="false" customHeight="true" outlineLevel="0" collapsed="false">
      <c r="A78" s="8" t="s">
        <v>67</v>
      </c>
      <c r="B78" s="8" t="n">
        <v>6</v>
      </c>
      <c r="C78" s="9" t="n">
        <f aca="false">IFERROR(B78/B$67,"")</f>
        <v>0.00798934753661784</v>
      </c>
    </row>
    <row r="80" customFormat="false" ht="15" hidden="false" customHeight="true" outlineLevel="0" collapsed="false">
      <c r="A80" s="5" t="s">
        <v>78</v>
      </c>
      <c r="B80" s="5" t="s">
        <v>20</v>
      </c>
      <c r="C80" s="5" t="s">
        <v>21</v>
      </c>
    </row>
    <row r="81" customFormat="false" ht="15" hidden="false" customHeight="true" outlineLevel="0" collapsed="false">
      <c r="A81" s="6" t="s">
        <v>22</v>
      </c>
      <c r="B81" s="6" t="n">
        <v>751</v>
      </c>
      <c r="C81" s="7"/>
    </row>
    <row r="82" customFormat="false" ht="15" hidden="false" customHeight="true" outlineLevel="0" collapsed="false">
      <c r="A82" s="8" t="s">
        <v>79</v>
      </c>
      <c r="B82" s="8" t="n">
        <v>280</v>
      </c>
      <c r="C82" s="9" t="n">
        <f aca="false">IFERROR(B82/B$81,"")</f>
        <v>0.372836218375499</v>
      </c>
    </row>
    <row r="83" customFormat="false" ht="15" hidden="false" customHeight="true" outlineLevel="0" collapsed="false">
      <c r="A83" s="8" t="s">
        <v>80</v>
      </c>
      <c r="B83" s="8" t="n">
        <v>246</v>
      </c>
      <c r="C83" s="9" t="n">
        <f aca="false">IFERROR(B83/B$81,"")</f>
        <v>0.327563249001332</v>
      </c>
    </row>
    <row r="84" customFormat="false" ht="15" hidden="false" customHeight="true" outlineLevel="0" collapsed="false">
      <c r="A84" s="8" t="s">
        <v>81</v>
      </c>
      <c r="B84" s="8" t="n">
        <v>103</v>
      </c>
      <c r="C84" s="9" t="n">
        <f aca="false">IFERROR(B84/B$81,"")</f>
        <v>0.137150466045273</v>
      </c>
    </row>
    <row r="85" customFormat="false" ht="15" hidden="false" customHeight="true" outlineLevel="0" collapsed="false">
      <c r="A85" s="8" t="s">
        <v>82</v>
      </c>
      <c r="B85" s="8" t="n">
        <v>65</v>
      </c>
      <c r="C85" s="9" t="n">
        <f aca="false">IFERROR(B85/B$81,"")</f>
        <v>0.0865512649800266</v>
      </c>
    </row>
    <row r="86" customFormat="false" ht="15" hidden="false" customHeight="true" outlineLevel="0" collapsed="false">
      <c r="A86" s="8" t="s">
        <v>42</v>
      </c>
      <c r="B86" s="8" t="n">
        <v>36</v>
      </c>
      <c r="C86" s="9" t="n">
        <f aca="false">IFERROR(B86/B$81,"")</f>
        <v>0.0479360852197071</v>
      </c>
    </row>
    <row r="87" customFormat="false" ht="15" hidden="false" customHeight="true" outlineLevel="0" collapsed="false">
      <c r="A87" s="8" t="s">
        <v>83</v>
      </c>
      <c r="B87" s="8" t="n">
        <v>21</v>
      </c>
      <c r="C87" s="9" t="n">
        <f aca="false">IFERROR(B87/B$81,"")</f>
        <v>0.0279627163781625</v>
      </c>
    </row>
    <row r="89" customFormat="false" ht="15" hidden="false" customHeight="true" outlineLevel="0" collapsed="false">
      <c r="A89" s="5" t="s">
        <v>84</v>
      </c>
      <c r="B89" s="5" t="s">
        <v>20</v>
      </c>
      <c r="C89" s="5" t="s">
        <v>21</v>
      </c>
    </row>
    <row r="90" customFormat="false" ht="15" hidden="false" customHeight="true" outlineLevel="0" collapsed="false">
      <c r="A90" s="6" t="s">
        <v>22</v>
      </c>
      <c r="B90" s="6" t="n">
        <v>751</v>
      </c>
      <c r="C90" s="7"/>
    </row>
    <row r="91" customFormat="false" ht="15" hidden="false" customHeight="true" outlineLevel="0" collapsed="false">
      <c r="A91" s="8" t="s">
        <v>85</v>
      </c>
      <c r="B91" s="8" t="n">
        <v>235</v>
      </c>
      <c r="C91" s="9" t="n">
        <f aca="false">IFERROR(B91/B$90,"")</f>
        <v>0.312916111850866</v>
      </c>
    </row>
    <row r="92" customFormat="false" ht="15" hidden="false" customHeight="true" outlineLevel="0" collapsed="false">
      <c r="A92" s="8" t="s">
        <v>86</v>
      </c>
      <c r="B92" s="8" t="n">
        <v>188</v>
      </c>
      <c r="C92" s="9" t="n">
        <f aca="false">IFERROR(B92/B$90,"")</f>
        <v>0.250332889480692</v>
      </c>
    </row>
    <row r="93" customFormat="false" ht="15" hidden="false" customHeight="true" outlineLevel="0" collapsed="false">
      <c r="A93" s="8" t="s">
        <v>87</v>
      </c>
      <c r="B93" s="8" t="n">
        <v>110</v>
      </c>
      <c r="C93" s="9" t="n">
        <f aca="false">IFERROR(B93/B$90,"")</f>
        <v>0.14647137150466</v>
      </c>
    </row>
    <row r="94" customFormat="false" ht="15" hidden="false" customHeight="true" outlineLevel="0" collapsed="false">
      <c r="A94" s="8" t="s">
        <v>88</v>
      </c>
      <c r="B94" s="8" t="n">
        <v>93</v>
      </c>
      <c r="C94" s="9" t="n">
        <f aca="false">IFERROR(B94/B$90,"")</f>
        <v>0.123834886817577</v>
      </c>
    </row>
    <row r="95" customFormat="false" ht="15" hidden="false" customHeight="true" outlineLevel="0" collapsed="false">
      <c r="A95" s="8" t="s">
        <v>89</v>
      </c>
      <c r="B95" s="8" t="n">
        <v>63</v>
      </c>
      <c r="C95" s="9" t="n">
        <f aca="false">IFERROR(B95/B$90,"")</f>
        <v>0.0838881491344874</v>
      </c>
    </row>
    <row r="96" customFormat="false" ht="15" hidden="false" customHeight="true" outlineLevel="0" collapsed="false">
      <c r="A96" s="8" t="s">
        <v>42</v>
      </c>
      <c r="B96" s="8" t="n">
        <v>41</v>
      </c>
      <c r="C96" s="9" t="n">
        <f aca="false">IFERROR(B96/B$90,"")</f>
        <v>0.0545938748335553</v>
      </c>
    </row>
    <row r="97" customFormat="false" ht="15" hidden="false" customHeight="true" outlineLevel="0" collapsed="false">
      <c r="A97" s="8" t="s">
        <v>90</v>
      </c>
      <c r="B97" s="8" t="n">
        <v>19</v>
      </c>
      <c r="C97" s="9" t="n">
        <f aca="false">IFERROR(B97/B$90,"")</f>
        <v>0.0252996005326232</v>
      </c>
    </row>
    <row r="98" customFormat="false" ht="15" hidden="false" customHeight="true" outlineLevel="0" collapsed="false">
      <c r="A98" s="8" t="s">
        <v>91</v>
      </c>
      <c r="B98" s="8" t="n">
        <v>2</v>
      </c>
      <c r="C98" s="9" t="n">
        <f aca="false">IFERROR(B98/B$90,"")</f>
        <v>0.00266311584553928</v>
      </c>
    </row>
    <row r="100" customFormat="false" ht="15" hidden="false" customHeight="true" outlineLevel="0" collapsed="false">
      <c r="A100" s="5" t="s">
        <v>92</v>
      </c>
      <c r="B100" s="5" t="s">
        <v>20</v>
      </c>
      <c r="C100" s="5" t="s">
        <v>21</v>
      </c>
    </row>
    <row r="101" customFormat="false" ht="15" hidden="false" customHeight="true" outlineLevel="0" collapsed="false">
      <c r="A101" s="6" t="s">
        <v>22</v>
      </c>
      <c r="B101" s="6" t="n">
        <v>2360</v>
      </c>
      <c r="C101" s="7"/>
    </row>
    <row r="102" customFormat="false" ht="15" hidden="false" customHeight="true" outlineLevel="0" collapsed="false">
      <c r="A102" s="8" t="s">
        <v>93</v>
      </c>
      <c r="B102" s="8" t="n">
        <v>1357</v>
      </c>
      <c r="C102" s="9" t="n">
        <f aca="false">IFERROR(B102/B$101,"")</f>
        <v>0.575</v>
      </c>
    </row>
    <row r="103" customFormat="false" ht="15" hidden="false" customHeight="true" outlineLevel="0" collapsed="false">
      <c r="A103" s="8" t="s">
        <v>94</v>
      </c>
      <c r="B103" s="8" t="n">
        <v>752</v>
      </c>
      <c r="C103" s="9" t="n">
        <f aca="false">IFERROR(B103/B$101,"")</f>
        <v>0.31864406779661</v>
      </c>
    </row>
    <row r="104" customFormat="false" ht="15" hidden="false" customHeight="true" outlineLevel="0" collapsed="false">
      <c r="A104" s="8" t="s">
        <v>95</v>
      </c>
      <c r="B104" s="8" t="n">
        <v>251</v>
      </c>
      <c r="C104" s="9" t="n">
        <f aca="false">IFERROR(B104/B$101,"")</f>
        <v>0.10635593220339</v>
      </c>
    </row>
    <row r="106" customFormat="false" ht="15" hidden="false" customHeight="true" outlineLevel="0" collapsed="false">
      <c r="A106" s="5" t="s">
        <v>96</v>
      </c>
      <c r="B106" s="5" t="s">
        <v>20</v>
      </c>
      <c r="C106" s="5" t="s">
        <v>21</v>
      </c>
    </row>
    <row r="107" customFormat="false" ht="15" hidden="false" customHeight="true" outlineLevel="0" collapsed="false">
      <c r="A107" s="6" t="s">
        <v>22</v>
      </c>
      <c r="B107" s="6" t="n">
        <v>2360</v>
      </c>
      <c r="C107" s="7"/>
    </row>
    <row r="108" customFormat="false" ht="15" hidden="false" customHeight="true" outlineLevel="0" collapsed="false">
      <c r="A108" s="8" t="s">
        <v>97</v>
      </c>
      <c r="B108" s="8" t="n">
        <v>1020</v>
      </c>
      <c r="C108" s="9" t="n">
        <f aca="false">IFERROR(B108/B$107,"")</f>
        <v>0.432203389830509</v>
      </c>
    </row>
    <row r="109" customFormat="false" ht="15" hidden="false" customHeight="true" outlineLevel="0" collapsed="false">
      <c r="A109" s="8" t="s">
        <v>98</v>
      </c>
      <c r="B109" s="8" t="n">
        <v>747</v>
      </c>
      <c r="C109" s="9" t="n">
        <f aca="false">IFERROR(B109/B$107,"")</f>
        <v>0.316525423728814</v>
      </c>
    </row>
    <row r="110" customFormat="false" ht="15" hidden="false" customHeight="true" outlineLevel="0" collapsed="false">
      <c r="A110" s="8" t="s">
        <v>99</v>
      </c>
      <c r="B110" s="8" t="n">
        <v>408</v>
      </c>
      <c r="C110" s="9" t="n">
        <f aca="false">IFERROR(B110/B$107,"")</f>
        <v>0.172881355932203</v>
      </c>
    </row>
    <row r="111" customFormat="false" ht="15" hidden="false" customHeight="true" outlineLevel="0" collapsed="false">
      <c r="A111" s="8" t="s">
        <v>100</v>
      </c>
      <c r="B111" s="8" t="n">
        <v>185</v>
      </c>
      <c r="C111" s="9" t="n">
        <f aca="false">IFERROR(B111/B$107,"")</f>
        <v>0.0783898305084746</v>
      </c>
    </row>
    <row r="113" customFormat="false" ht="15" hidden="false" customHeight="true" outlineLevel="0" collapsed="false">
      <c r="A113" s="5" t="s">
        <v>101</v>
      </c>
      <c r="B113" s="5" t="s">
        <v>20</v>
      </c>
      <c r="C113" s="5" t="s">
        <v>21</v>
      </c>
    </row>
    <row r="114" customFormat="false" ht="15" hidden="false" customHeight="true" outlineLevel="0" collapsed="false">
      <c r="A114" s="6" t="s">
        <v>22</v>
      </c>
      <c r="B114" s="6" t="n">
        <v>2360</v>
      </c>
      <c r="C114" s="7"/>
    </row>
    <row r="115" customFormat="false" ht="15" hidden="false" customHeight="true" outlineLevel="0" collapsed="false">
      <c r="A115" s="8" t="s">
        <v>102</v>
      </c>
      <c r="B115" s="8" t="n">
        <v>1167</v>
      </c>
      <c r="C115" s="9" t="n">
        <f aca="false">IFERROR(B115/B$114,"")</f>
        <v>0.494491525423729</v>
      </c>
    </row>
    <row r="116" customFormat="false" ht="15" hidden="false" customHeight="true" outlineLevel="0" collapsed="false">
      <c r="A116" s="8" t="s">
        <v>103</v>
      </c>
      <c r="B116" s="8" t="n">
        <v>1139</v>
      </c>
      <c r="C116" s="9" t="n">
        <f aca="false">IFERROR(B116/B$114,"")</f>
        <v>0.482627118644068</v>
      </c>
    </row>
    <row r="117" customFormat="false" ht="15" hidden="false" customHeight="true" outlineLevel="0" collapsed="false">
      <c r="A117" s="8" t="s">
        <v>104</v>
      </c>
      <c r="B117" s="8" t="n">
        <v>54</v>
      </c>
      <c r="C117" s="9" t="n">
        <f aca="false">IFERROR(B117/B$114,"")</f>
        <v>0.0228813559322034</v>
      </c>
    </row>
    <row r="119" customFormat="false" ht="15" hidden="false" customHeight="true" outlineLevel="0" collapsed="false">
      <c r="A119" s="5" t="s">
        <v>105</v>
      </c>
      <c r="B119" s="5" t="s">
        <v>20</v>
      </c>
      <c r="C119" s="5" t="s">
        <v>21</v>
      </c>
    </row>
    <row r="120" customFormat="false" ht="15" hidden="false" customHeight="true" outlineLevel="0" collapsed="false">
      <c r="A120" s="6" t="s">
        <v>22</v>
      </c>
      <c r="B120" s="6" t="n">
        <v>2360</v>
      </c>
      <c r="C120" s="7"/>
    </row>
    <row r="121" customFormat="false" ht="15" hidden="false" customHeight="true" outlineLevel="0" collapsed="false">
      <c r="A121" s="8" t="s">
        <v>106</v>
      </c>
      <c r="B121" s="8" t="n">
        <v>612</v>
      </c>
      <c r="C121" s="9" t="n">
        <f aca="false">IFERROR(B121/B$120,"")</f>
        <v>0.259322033898305</v>
      </c>
    </row>
    <row r="122" customFormat="false" ht="15" hidden="false" customHeight="true" outlineLevel="0" collapsed="false">
      <c r="A122" s="8" t="s">
        <v>107</v>
      </c>
      <c r="B122" s="8" t="n">
        <v>569</v>
      </c>
      <c r="C122" s="9" t="n">
        <f aca="false">IFERROR(B122/B$120,"")</f>
        <v>0.241101694915254</v>
      </c>
    </row>
    <row r="123" customFormat="false" ht="15" hidden="false" customHeight="true" outlineLevel="0" collapsed="false">
      <c r="A123" s="8" t="s">
        <v>108</v>
      </c>
      <c r="B123" s="8" t="n">
        <v>468</v>
      </c>
      <c r="C123" s="9" t="n">
        <f aca="false">IFERROR(B123/B$120,"")</f>
        <v>0.198305084745763</v>
      </c>
    </row>
    <row r="124" customFormat="false" ht="15" hidden="false" customHeight="true" outlineLevel="0" collapsed="false">
      <c r="A124" s="8" t="s">
        <v>109</v>
      </c>
      <c r="B124" s="8" t="n">
        <v>405</v>
      </c>
      <c r="C124" s="9" t="n">
        <f aca="false">IFERROR(B124/B$120,"")</f>
        <v>0.171610169491525</v>
      </c>
    </row>
    <row r="125" customFormat="false" ht="15" hidden="false" customHeight="true" outlineLevel="0" collapsed="false">
      <c r="A125" s="8" t="s">
        <v>110</v>
      </c>
      <c r="B125" s="8" t="n">
        <v>195</v>
      </c>
      <c r="C125" s="9" t="n">
        <f aca="false">IFERROR(B125/B$120,"")</f>
        <v>0.0826271186440678</v>
      </c>
    </row>
    <row r="126" customFormat="false" ht="15" hidden="false" customHeight="true" outlineLevel="0" collapsed="false">
      <c r="A126" s="8" t="s">
        <v>111</v>
      </c>
      <c r="B126" s="8" t="n">
        <v>76</v>
      </c>
      <c r="C126" s="9" t="n">
        <f aca="false">IFERROR(B126/B$120,"")</f>
        <v>0.0322033898305085</v>
      </c>
    </row>
    <row r="127" customFormat="false" ht="15" hidden="false" customHeight="true" outlineLevel="0" collapsed="false">
      <c r="A127" s="8" t="s">
        <v>112</v>
      </c>
      <c r="B127" s="8" t="n">
        <v>35</v>
      </c>
      <c r="C127" s="9" t="n">
        <f aca="false">IFERROR(B127/B$120,"")</f>
        <v>0.0148305084745763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70"/>
    <col collapsed="false" customWidth="true" hidden="false" outlineLevel="0" max="9" min="2" style="1" width="13"/>
    <col collapsed="false" customWidth="true" hidden="false" outlineLevel="0" max="10" min="10" style="1" width="58"/>
  </cols>
  <sheetData>
    <row r="1" customFormat="false" ht="17.25" hidden="false" customHeight="true" outlineLevel="0" collapsed="false">
      <c r="A1" s="2" t="s">
        <v>113</v>
      </c>
    </row>
    <row r="2" customFormat="false" ht="15" hidden="false" customHeight="true" outlineLevel="0" collapsed="false">
      <c r="A2" s="10" t="s">
        <v>114</v>
      </c>
    </row>
    <row r="4" customFormat="false" ht="15" hidden="false" customHeight="true" outlineLevel="0" collapsed="false">
      <c r="A4" s="11" t="s">
        <v>115</v>
      </c>
      <c r="B4" s="11" t="s">
        <v>116</v>
      </c>
      <c r="C4" s="11" t="s">
        <v>117</v>
      </c>
      <c r="D4" s="11" t="s">
        <v>118</v>
      </c>
      <c r="E4" s="11" t="s">
        <v>119</v>
      </c>
      <c r="F4" s="11" t="s">
        <v>120</v>
      </c>
      <c r="G4" s="11" t="s">
        <v>121</v>
      </c>
      <c r="H4" s="11" t="s">
        <v>122</v>
      </c>
      <c r="I4" s="11" t="s">
        <v>123</v>
      </c>
      <c r="J4" s="5" t="s">
        <v>124</v>
      </c>
    </row>
    <row r="5" customFormat="false" ht="15" hidden="false" customHeight="true" outlineLevel="0" collapsed="false">
      <c r="A5" s="4" t="s">
        <v>125</v>
      </c>
      <c r="B5" s="12" t="n">
        <f aca="false">IFERROR((C5*1+D5*2+E5*3+F5*4+G5*5)/SUM(C5:G5),"")</f>
        <v>3.42923728813559</v>
      </c>
      <c r="C5" s="8" t="n">
        <v>108</v>
      </c>
      <c r="D5" s="8" t="n">
        <v>239</v>
      </c>
      <c r="E5" s="8" t="n">
        <v>888</v>
      </c>
      <c r="F5" s="8" t="n">
        <v>782</v>
      </c>
      <c r="G5" s="8" t="n">
        <v>343</v>
      </c>
      <c r="H5" s="9" t="n">
        <f aca="false">IFERROR((C5+D5)/SUM(C5:G5),"")</f>
        <v>0.147033898305085</v>
      </c>
      <c r="I5" s="9" t="n">
        <f aca="false">IFERROR((F5+G5)/SUM(C5:G5),"")</f>
        <v>0.476694915254237</v>
      </c>
      <c r="J5" s="4" t="s">
        <v>126</v>
      </c>
    </row>
    <row r="6" customFormat="false" ht="23.25" hidden="false" customHeight="true" outlineLevel="0" collapsed="false">
      <c r="A6" s="4" t="s">
        <v>127</v>
      </c>
      <c r="B6" s="12" t="n">
        <f aca="false">IFERROR((C6*1+D6*2+E6*3+F6*4+G6*5)/SUM(C6:G6),"")</f>
        <v>3.23050847457627</v>
      </c>
      <c r="C6" s="8" t="n">
        <v>88</v>
      </c>
      <c r="D6" s="8" t="n">
        <v>270</v>
      </c>
      <c r="E6" s="8" t="n">
        <v>1216</v>
      </c>
      <c r="F6" s="8" t="n">
        <v>582</v>
      </c>
      <c r="G6" s="8" t="n">
        <v>204</v>
      </c>
      <c r="H6" s="9" t="n">
        <f aca="false">IFERROR((C6+D6)/SUM(C6:G6),"")</f>
        <v>0.151694915254237</v>
      </c>
      <c r="I6" s="9" t="n">
        <f aca="false">IFERROR((F6+G6)/SUM(C6:G6),"")</f>
        <v>0.333050847457627</v>
      </c>
      <c r="J6" s="4" t="s">
        <v>128</v>
      </c>
    </row>
    <row r="7" customFormat="false" ht="23.25" hidden="false" customHeight="true" outlineLevel="0" collapsed="false">
      <c r="A7" s="4" t="s">
        <v>129</v>
      </c>
      <c r="B7" s="12" t="n">
        <f aca="false">IFERROR((C7*1+D7*2+E7*3+F7*4+G7*5)/SUM(C7:G7),"")</f>
        <v>3.40593220338983</v>
      </c>
      <c r="C7" s="8" t="n">
        <v>137</v>
      </c>
      <c r="D7" s="8" t="n">
        <v>364</v>
      </c>
      <c r="E7" s="8" t="n">
        <v>714</v>
      </c>
      <c r="F7" s="8" t="n">
        <v>694</v>
      </c>
      <c r="G7" s="8" t="n">
        <v>451</v>
      </c>
      <c r="H7" s="9" t="n">
        <f aca="false">IFERROR((C7+D7)/SUM(C7:G7),"")</f>
        <v>0.21228813559322</v>
      </c>
      <c r="I7" s="9" t="n">
        <f aca="false">IFERROR((F7+G7)/SUM(C7:G7),"")</f>
        <v>0.485169491525424</v>
      </c>
      <c r="J7" s="4" t="s">
        <v>130</v>
      </c>
    </row>
    <row r="8" customFormat="false" ht="15" hidden="false" customHeight="true" outlineLevel="0" collapsed="false">
      <c r="A8" s="4" t="s">
        <v>131</v>
      </c>
      <c r="B8" s="12" t="n">
        <f aca="false">IFERROR((C8*1+D8*2+E8*3+F8*4+G8*5)/SUM(C8:G8),"")</f>
        <v>2.95169491525424</v>
      </c>
      <c r="C8" s="8" t="n">
        <v>211</v>
      </c>
      <c r="D8" s="8" t="n">
        <v>329</v>
      </c>
      <c r="E8" s="8" t="n">
        <v>1302</v>
      </c>
      <c r="F8" s="8" t="n">
        <v>399</v>
      </c>
      <c r="G8" s="8" t="n">
        <v>119</v>
      </c>
      <c r="H8" s="9" t="n">
        <f aca="false">IFERROR((C8+D8)/SUM(C8:G8),"")</f>
        <v>0.228813559322034</v>
      </c>
      <c r="I8" s="9" t="n">
        <f aca="false">IFERROR((F8+G8)/SUM(C8:G8),"")</f>
        <v>0.219491525423729</v>
      </c>
      <c r="J8" s="4" t="s">
        <v>132</v>
      </c>
    </row>
    <row r="9" customFormat="false" ht="15" hidden="false" customHeight="true" outlineLevel="0" collapsed="false">
      <c r="A9" s="4" t="s">
        <v>133</v>
      </c>
      <c r="B9" s="12" t="n">
        <f aca="false">IFERROR((C9*1+D9*2+E9*3+F9*4+G9*5)/SUM(C9:G9),"")</f>
        <v>2.3978813559322</v>
      </c>
      <c r="C9" s="8" t="n">
        <v>708</v>
      </c>
      <c r="D9" s="8" t="n">
        <v>496</v>
      </c>
      <c r="E9" s="8" t="n">
        <v>750</v>
      </c>
      <c r="F9" s="8" t="n">
        <v>321</v>
      </c>
      <c r="G9" s="8" t="n">
        <v>85</v>
      </c>
      <c r="H9" s="9" t="n">
        <f aca="false">IFERROR((C9+D9)/SUM(C9:G9),"")</f>
        <v>0.510169491525424</v>
      </c>
      <c r="I9" s="9" t="n">
        <f aca="false">IFERROR((F9+G9)/SUM(C9:G9),"")</f>
        <v>0.172033898305085</v>
      </c>
      <c r="J9" s="4" t="s">
        <v>134</v>
      </c>
    </row>
    <row r="10" customFormat="false" ht="15" hidden="false" customHeight="true" outlineLevel="0" collapsed="false">
      <c r="A10" s="4" t="s">
        <v>135</v>
      </c>
      <c r="B10" s="12" t="n">
        <f aca="false">IFERROR((C10*1+D10*2+E10*3+F10*4+G10*5)/SUM(C10:G10),"")</f>
        <v>2.80381355932203</v>
      </c>
      <c r="C10" s="8" t="n">
        <v>307</v>
      </c>
      <c r="D10" s="8" t="n">
        <v>514</v>
      </c>
      <c r="E10" s="8" t="n">
        <v>1001</v>
      </c>
      <c r="F10" s="8" t="n">
        <v>411</v>
      </c>
      <c r="G10" s="8" t="n">
        <v>127</v>
      </c>
      <c r="H10" s="9" t="n">
        <f aca="false">IFERROR((C10+D10)/SUM(C10:G10),"")</f>
        <v>0.347881355932203</v>
      </c>
      <c r="I10" s="9" t="n">
        <f aca="false">IFERROR((F10+G10)/SUM(C10:G10),"")</f>
        <v>0.227966101694915</v>
      </c>
      <c r="J10" s="4" t="s">
        <v>136</v>
      </c>
    </row>
    <row r="11" customFormat="false" ht="15" hidden="false" customHeight="true" outlineLevel="0" collapsed="false">
      <c r="A11" s="4" t="s">
        <v>137</v>
      </c>
      <c r="B11" s="12" t="n">
        <f aca="false">IFERROR((C11*1+D11*2+E11*3+F11*4+G11*5)/SUM(C11:G11),"")</f>
        <v>3.10932203389831</v>
      </c>
      <c r="C11" s="8" t="n">
        <v>111</v>
      </c>
      <c r="D11" s="8" t="n">
        <v>333</v>
      </c>
      <c r="E11" s="8" t="n">
        <v>1244</v>
      </c>
      <c r="F11" s="8" t="n">
        <v>531</v>
      </c>
      <c r="G11" s="8" t="n">
        <v>141</v>
      </c>
      <c r="H11" s="9" t="n">
        <f aca="false">IFERROR((C11+D11)/SUM(C11:G11),"")</f>
        <v>0.188135593220339</v>
      </c>
      <c r="I11" s="9" t="n">
        <f aca="false">IFERROR((F11+G11)/SUM(C11:G11),"")</f>
        <v>0.284745762711864</v>
      </c>
      <c r="J11" s="4" t="s">
        <v>138</v>
      </c>
    </row>
    <row r="12" customFormat="false" ht="15" hidden="false" customHeight="true" outlineLevel="0" collapsed="false">
      <c r="A12" s="4" t="s">
        <v>139</v>
      </c>
      <c r="B12" s="12" t="n">
        <f aca="false">IFERROR((C12*1+D12*2+E12*3+F12*4+G12*5)/SUM(C12:G12),"")</f>
        <v>3.06949152542373</v>
      </c>
      <c r="C12" s="8" t="n">
        <v>211</v>
      </c>
      <c r="D12" s="8" t="n">
        <v>424</v>
      </c>
      <c r="E12" s="8" t="n">
        <v>920</v>
      </c>
      <c r="F12" s="8" t="n">
        <v>600</v>
      </c>
      <c r="G12" s="8" t="n">
        <v>205</v>
      </c>
      <c r="H12" s="9" t="n">
        <f aca="false">IFERROR((C12+D12)/SUM(C12:G12),"")</f>
        <v>0.26906779661017</v>
      </c>
      <c r="I12" s="9" t="n">
        <f aca="false">IFERROR((F12+G12)/SUM(C12:G12),"")</f>
        <v>0.341101694915254</v>
      </c>
      <c r="J12" s="4" t="s">
        <v>140</v>
      </c>
    </row>
    <row r="13" customFormat="false" ht="15" hidden="false" customHeight="true" outlineLevel="0" collapsed="false">
      <c r="A13" s="4" t="s">
        <v>141</v>
      </c>
      <c r="B13" s="12" t="n">
        <f aca="false">IFERROR((C13*1+D13*2+E13*3+F13*4+G13*5)/SUM(C13:G13),"")</f>
        <v>2.6156779661017</v>
      </c>
      <c r="C13" s="8" t="n">
        <v>482</v>
      </c>
      <c r="D13" s="8" t="n">
        <v>632</v>
      </c>
      <c r="E13" s="8" t="n">
        <v>722</v>
      </c>
      <c r="F13" s="8" t="n">
        <v>359</v>
      </c>
      <c r="G13" s="8" t="n">
        <v>165</v>
      </c>
      <c r="H13" s="9" t="n">
        <f aca="false">IFERROR((C13+D13)/SUM(C13:G13),"")</f>
        <v>0.472033898305085</v>
      </c>
      <c r="I13" s="9" t="n">
        <f aca="false">IFERROR((F13+G13)/SUM(C13:G13),"")</f>
        <v>0.222033898305085</v>
      </c>
      <c r="J13" s="4" t="s">
        <v>142</v>
      </c>
    </row>
    <row r="16" customFormat="false" ht="15" hidden="false" customHeight="true" outlineLevel="0" collapsed="false">
      <c r="A16" s="5" t="s">
        <v>143</v>
      </c>
      <c r="B16" s="5" t="s">
        <v>20</v>
      </c>
      <c r="C16" s="5" t="s">
        <v>21</v>
      </c>
    </row>
    <row r="17" customFormat="false" ht="15" hidden="false" customHeight="true" outlineLevel="0" collapsed="false">
      <c r="A17" s="6" t="s">
        <v>22</v>
      </c>
      <c r="B17" s="6" t="n">
        <v>2360</v>
      </c>
      <c r="C17" s="7"/>
    </row>
    <row r="18" customFormat="false" ht="15" hidden="false" customHeight="true" outlineLevel="0" collapsed="false">
      <c r="A18" s="4" t="s">
        <v>144</v>
      </c>
      <c r="B18" s="8" t="n">
        <v>681</v>
      </c>
      <c r="C18" s="9" t="n">
        <f aca="false">IFERROR(B18/B$17,"")</f>
        <v>0.288559322033898</v>
      </c>
    </row>
    <row r="19" customFormat="false" ht="15" hidden="false" customHeight="true" outlineLevel="0" collapsed="false">
      <c r="A19" s="4" t="s">
        <v>145</v>
      </c>
      <c r="B19" s="8" t="n">
        <v>429</v>
      </c>
      <c r="C19" s="9" t="n">
        <f aca="false">IFERROR(B19/B$17,"")</f>
        <v>0.181779661016949</v>
      </c>
    </row>
    <row r="20" customFormat="false" ht="15" hidden="false" customHeight="true" outlineLevel="0" collapsed="false">
      <c r="A20" s="4" t="s">
        <v>146</v>
      </c>
      <c r="B20" s="8" t="n">
        <v>422</v>
      </c>
      <c r="C20" s="9" t="n">
        <f aca="false">IFERROR(B20/B$17,"")</f>
        <v>0.178813559322034</v>
      </c>
    </row>
    <row r="21" customFormat="false" ht="15" hidden="false" customHeight="true" outlineLevel="0" collapsed="false">
      <c r="A21" s="4" t="s">
        <v>147</v>
      </c>
      <c r="B21" s="8" t="n">
        <v>365</v>
      </c>
      <c r="C21" s="9" t="n">
        <f aca="false">IFERROR(B21/B$17,"")</f>
        <v>0.154661016949153</v>
      </c>
    </row>
    <row r="22" customFormat="false" ht="15" hidden="false" customHeight="true" outlineLevel="0" collapsed="false">
      <c r="A22" s="4" t="s">
        <v>148</v>
      </c>
      <c r="B22" s="8" t="n">
        <v>303</v>
      </c>
      <c r="C22" s="9" t="n">
        <f aca="false">IFERROR(B22/B$17,"")</f>
        <v>0.128389830508475</v>
      </c>
    </row>
    <row r="23" customFormat="false" ht="15" hidden="false" customHeight="true" outlineLevel="0" collapsed="false">
      <c r="A23" s="4" t="s">
        <v>149</v>
      </c>
      <c r="B23" s="8" t="n">
        <v>160</v>
      </c>
      <c r="C23" s="9" t="n">
        <f aca="false">IFERROR(B23/B$17,"")</f>
        <v>0.0677966101694915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5" min="2" style="0" width="14"/>
  </cols>
  <sheetData>
    <row r="1" customFormat="false" ht="17.35" hidden="false" customHeight="false" outlineLevel="0" collapsed="false">
      <c r="A1" s="13" t="s">
        <v>150</v>
      </c>
    </row>
    <row r="2" customFormat="false" ht="15" hidden="false" customHeight="false" outlineLevel="0" collapsed="false">
      <c r="A2" s="14" t="s">
        <v>151</v>
      </c>
    </row>
    <row r="4" customFormat="false" ht="15" hidden="false" customHeight="false" outlineLevel="0" collapsed="false">
      <c r="A4" s="15" t="s">
        <v>152</v>
      </c>
      <c r="B4" s="15" t="s">
        <v>153</v>
      </c>
      <c r="C4" s="15" t="s">
        <v>154</v>
      </c>
      <c r="D4" s="15" t="s">
        <v>155</v>
      </c>
      <c r="E4" s="15" t="s">
        <v>156</v>
      </c>
    </row>
    <row r="5" customFormat="false" ht="15" hidden="false" customHeight="false" outlineLevel="0" collapsed="false">
      <c r="A5" s="4" t="s">
        <v>125</v>
      </c>
      <c r="B5" s="16" t="n">
        <v>3.393</v>
      </c>
      <c r="C5" s="16" t="n">
        <v>3.465</v>
      </c>
      <c r="D5" s="16" t="n">
        <v>3.429</v>
      </c>
      <c r="E5" s="17" t="n">
        <f aca="false">D5-B5</f>
        <v>0.036</v>
      </c>
    </row>
    <row r="6" customFormat="false" ht="23.85" hidden="false" customHeight="false" outlineLevel="0" collapsed="false">
      <c r="A6" s="4" t="s">
        <v>129</v>
      </c>
      <c r="B6" s="16" t="n">
        <v>3.424</v>
      </c>
      <c r="C6" s="16" t="n">
        <v>3.42</v>
      </c>
      <c r="D6" s="16" t="n">
        <v>3.406</v>
      </c>
      <c r="E6" s="17" t="n">
        <f aca="false">D6-B6</f>
        <v>-0.0179999999999998</v>
      </c>
    </row>
    <row r="7" customFormat="false" ht="23.85" hidden="false" customHeight="false" outlineLevel="0" collapsed="false">
      <c r="A7" s="4" t="s">
        <v>127</v>
      </c>
      <c r="B7" s="16" t="n">
        <v>3.172</v>
      </c>
      <c r="C7" s="16" t="n">
        <v>3.283</v>
      </c>
      <c r="D7" s="16" t="n">
        <v>3.231</v>
      </c>
      <c r="E7" s="17" t="n">
        <f aca="false">D7-B7</f>
        <v>0.0589999999999997</v>
      </c>
    </row>
    <row r="8" customFormat="false" ht="23.85" hidden="false" customHeight="false" outlineLevel="0" collapsed="false">
      <c r="A8" s="4" t="s">
        <v>137</v>
      </c>
      <c r="B8" s="16" t="n">
        <v>3.104</v>
      </c>
      <c r="C8" s="16" t="n">
        <v>3.114</v>
      </c>
      <c r="D8" s="16" t="n">
        <v>3.109</v>
      </c>
      <c r="E8" s="17" t="n">
        <f aca="false">D8-B8</f>
        <v>0.00499999999999989</v>
      </c>
    </row>
    <row r="9" customFormat="false" ht="15" hidden="false" customHeight="false" outlineLevel="0" collapsed="false">
      <c r="A9" s="4" t="s">
        <v>139</v>
      </c>
      <c r="B9" s="16" t="n">
        <v>3.004</v>
      </c>
      <c r="C9" s="16" t="n">
        <v>3.128</v>
      </c>
      <c r="D9" s="16" t="n">
        <v>3.069</v>
      </c>
      <c r="E9" s="17" t="n">
        <f aca="false">D9-B9</f>
        <v>0.065</v>
      </c>
    </row>
    <row r="10" customFormat="false" ht="15" hidden="false" customHeight="false" outlineLevel="0" collapsed="false">
      <c r="A10" s="4" t="s">
        <v>131</v>
      </c>
      <c r="B10" s="16" t="n">
        <v>2.874</v>
      </c>
      <c r="C10" s="16" t="n">
        <v>3.016</v>
      </c>
      <c r="D10" s="16" t="n">
        <v>2.952</v>
      </c>
      <c r="E10" s="17" t="n">
        <f aca="false">D10-B10</f>
        <v>0.0779999999999999</v>
      </c>
    </row>
    <row r="11" customFormat="false" ht="15" hidden="false" customHeight="false" outlineLevel="0" collapsed="false">
      <c r="A11" s="4" t="s">
        <v>135</v>
      </c>
      <c r="B11" s="16" t="n">
        <v>2.663</v>
      </c>
      <c r="C11" s="16" t="n">
        <v>2.891</v>
      </c>
      <c r="D11" s="16" t="n">
        <v>2.804</v>
      </c>
      <c r="E11" s="17" t="n">
        <f aca="false">D11-B11</f>
        <v>0.141</v>
      </c>
    </row>
    <row r="12" customFormat="false" ht="23.85" hidden="false" customHeight="false" outlineLevel="0" collapsed="false">
      <c r="A12" s="4" t="s">
        <v>133</v>
      </c>
      <c r="B12" s="16" t="n">
        <v>2.347</v>
      </c>
      <c r="C12" s="16" t="n">
        <v>2.459</v>
      </c>
      <c r="D12" s="16" t="n">
        <v>2.398</v>
      </c>
      <c r="E12" s="17" t="n">
        <f aca="false">D12-B12</f>
        <v>0.0510000000000002</v>
      </c>
    </row>
    <row r="14" customFormat="false" ht="15" hidden="false" customHeight="false" outlineLevel="0" collapsed="false">
      <c r="A14" s="18" t="s">
        <v>157</v>
      </c>
      <c r="B14" s="19" t="n">
        <v>0.2478</v>
      </c>
      <c r="C14" s="19" t="n">
        <v>0.2519</v>
      </c>
      <c r="D14" s="19" t="n">
        <v>0.2886</v>
      </c>
      <c r="E14" s="20" t="n">
        <f aca="false">D14-B14</f>
        <v>0.0408</v>
      </c>
    </row>
    <row r="17" customFormat="false" ht="15" hidden="false" customHeight="false" outlineLevel="0" collapsed="false">
      <c r="A17" s="15" t="s">
        <v>158</v>
      </c>
      <c r="B17" s="15" t="s">
        <v>153</v>
      </c>
      <c r="C17" s="15" t="s">
        <v>154</v>
      </c>
      <c r="D17" s="15" t="s">
        <v>155</v>
      </c>
      <c r="E17" s="21"/>
    </row>
    <row r="18" customFormat="false" ht="15" hidden="false" customHeight="false" outlineLevel="0" collapsed="false">
      <c r="A18" s="18" t="s">
        <v>3</v>
      </c>
      <c r="B18" s="18" t="n">
        <v>674</v>
      </c>
      <c r="C18" s="18" t="n">
        <v>1056</v>
      </c>
      <c r="D18" s="18" t="n">
        <v>2360</v>
      </c>
    </row>
    <row r="19" customFormat="false" ht="15" hidden="false" customHeight="false" outlineLevel="0" collapsed="false">
      <c r="A19" s="18" t="s">
        <v>1</v>
      </c>
      <c r="B19" s="22" t="s">
        <v>159</v>
      </c>
      <c r="C19" s="22" t="s">
        <v>160</v>
      </c>
      <c r="D19" s="22" t="s">
        <v>161</v>
      </c>
    </row>
    <row r="20" customFormat="false" ht="15" hidden="false" customHeight="false" outlineLevel="0" collapsed="false">
      <c r="A20" s="22" t="s">
        <v>97</v>
      </c>
      <c r="B20" s="19" t="n">
        <v>0.3605</v>
      </c>
      <c r="C20" s="19" t="n">
        <v>0.4129</v>
      </c>
      <c r="D20" s="19" t="n">
        <v>0.4322</v>
      </c>
    </row>
    <row r="21" customFormat="false" ht="15" hidden="false" customHeight="false" outlineLevel="0" collapsed="false">
      <c r="A21" s="22" t="s">
        <v>99</v>
      </c>
      <c r="B21" s="19" t="n">
        <v>0.1884</v>
      </c>
      <c r="C21" s="19" t="n">
        <v>0.1657</v>
      </c>
      <c r="D21" s="19" t="n">
        <v>0.1729</v>
      </c>
    </row>
    <row r="22" customFormat="false" ht="15" hidden="false" customHeight="false" outlineLevel="0" collapsed="false">
      <c r="A22" s="22" t="s">
        <v>98</v>
      </c>
      <c r="B22" s="19" t="n">
        <v>0.3665</v>
      </c>
      <c r="C22" s="19" t="n">
        <v>0.3134</v>
      </c>
      <c r="D22" s="19" t="n">
        <v>0.3165</v>
      </c>
    </row>
    <row r="23" customFormat="false" ht="15" hidden="false" customHeight="false" outlineLevel="0" collapsed="false">
      <c r="A23" s="22" t="s">
        <v>100</v>
      </c>
      <c r="B23" s="19" t="n">
        <v>0.0846</v>
      </c>
      <c r="C23" s="19" t="n">
        <v>0.108</v>
      </c>
      <c r="D23" s="19" t="n">
        <v>0.0784</v>
      </c>
    </row>
    <row r="26" customFormat="false" ht="15" hidden="false" customHeight="false" outlineLevel="0" collapsed="false">
      <c r="A26" s="15" t="s">
        <v>162</v>
      </c>
      <c r="B26" s="15" t="s">
        <v>153</v>
      </c>
      <c r="C26" s="15" t="s">
        <v>154</v>
      </c>
      <c r="D26" s="15" t="s">
        <v>155</v>
      </c>
    </row>
    <row r="27" customFormat="false" ht="23.85" hidden="false" customHeight="false" outlineLevel="0" collapsed="false">
      <c r="A27" s="4" t="s">
        <v>163</v>
      </c>
      <c r="B27" s="16" t="n">
        <v>3.177</v>
      </c>
      <c r="C27" s="16" t="n">
        <v>3.181</v>
      </c>
      <c r="D27" s="14" t="s">
        <v>164</v>
      </c>
    </row>
    <row r="28" customFormat="false" ht="23.85" hidden="false" customHeight="false" outlineLevel="0" collapsed="false">
      <c r="A28" s="4" t="s">
        <v>165</v>
      </c>
      <c r="B28" s="16" t="n">
        <v>2.453</v>
      </c>
      <c r="C28" s="16" t="n">
        <v>2.682</v>
      </c>
      <c r="D28" s="14" t="s">
        <v>164</v>
      </c>
    </row>
    <row r="29" customFormat="false" ht="15" hidden="false" customHeight="false" outlineLevel="0" collapsed="false">
      <c r="A29" s="4" t="s">
        <v>166</v>
      </c>
      <c r="B29" s="16" t="n">
        <v>2.647</v>
      </c>
      <c r="C29" s="16" t="n">
        <v>2.874</v>
      </c>
      <c r="D29" s="14" t="s">
        <v>164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2"/>
    <col collapsed="false" customWidth="true" hidden="false" outlineLevel="0" max="8" min="2" style="1" width="17"/>
  </cols>
  <sheetData>
    <row r="1" customFormat="false" ht="17.25" hidden="false" customHeight="true" outlineLevel="0" collapsed="false">
      <c r="A1" s="2" t="s">
        <v>167</v>
      </c>
    </row>
    <row r="2" customFormat="false" ht="15" hidden="false" customHeight="true" outlineLevel="0" collapsed="false">
      <c r="A2" s="10" t="s">
        <v>168</v>
      </c>
    </row>
    <row r="4" customFormat="false" ht="64.5" hidden="false" customHeight="true" outlineLevel="0" collapsed="false">
      <c r="A4" s="5" t="s">
        <v>169</v>
      </c>
      <c r="B4" s="11" t="s">
        <v>29</v>
      </c>
      <c r="C4" s="11" t="s">
        <v>30</v>
      </c>
      <c r="D4" s="11" t="s">
        <v>31</v>
      </c>
      <c r="E4" s="11" t="s">
        <v>33</v>
      </c>
      <c r="F4" s="11" t="s">
        <v>32</v>
      </c>
      <c r="G4" s="5" t="s">
        <v>170</v>
      </c>
    </row>
    <row r="5" customFormat="false" ht="15" hidden="false" customHeight="true" outlineLevel="0" collapsed="false">
      <c r="A5" s="4" t="s">
        <v>25</v>
      </c>
      <c r="B5" s="8" t="n">
        <v>78</v>
      </c>
      <c r="C5" s="8" t="n">
        <v>68</v>
      </c>
      <c r="D5" s="8" t="n">
        <v>34</v>
      </c>
      <c r="E5" s="8" t="n">
        <v>6</v>
      </c>
      <c r="F5" s="8" t="n">
        <v>8</v>
      </c>
      <c r="G5" s="3" t="n">
        <f aca="false">SUM(B5:F5)</f>
        <v>194</v>
      </c>
    </row>
    <row r="6" customFormat="false" ht="15" hidden="false" customHeight="true" outlineLevel="0" collapsed="false">
      <c r="A6" s="4" t="s">
        <v>23</v>
      </c>
      <c r="B6" s="8" t="n">
        <v>602</v>
      </c>
      <c r="C6" s="8" t="n">
        <v>380</v>
      </c>
      <c r="D6" s="8" t="n">
        <v>155</v>
      </c>
      <c r="E6" s="8" t="n">
        <v>10</v>
      </c>
      <c r="F6" s="8" t="n">
        <v>31</v>
      </c>
      <c r="G6" s="3" t="n">
        <f aca="false">SUM(B6:F6)</f>
        <v>1178</v>
      </c>
    </row>
    <row r="7" customFormat="false" ht="15" hidden="false" customHeight="true" outlineLevel="0" collapsed="false">
      <c r="A7" s="4" t="s">
        <v>27</v>
      </c>
      <c r="B7" s="8" t="n">
        <v>40</v>
      </c>
      <c r="C7" s="8" t="n">
        <v>19</v>
      </c>
      <c r="D7" s="8" t="n">
        <v>13</v>
      </c>
      <c r="E7" s="8" t="n">
        <v>1</v>
      </c>
      <c r="F7" s="8" t="n">
        <v>2</v>
      </c>
      <c r="G7" s="3" t="n">
        <f aca="false">SUM(B7:F7)</f>
        <v>75</v>
      </c>
    </row>
    <row r="8" customFormat="false" ht="15" hidden="false" customHeight="true" outlineLevel="0" collapsed="false">
      <c r="A8" s="4" t="s">
        <v>26</v>
      </c>
      <c r="B8" s="8" t="n">
        <v>112</v>
      </c>
      <c r="C8" s="8" t="n">
        <v>35</v>
      </c>
      <c r="D8" s="8" t="n">
        <v>6</v>
      </c>
      <c r="E8" s="8" t="n">
        <v>6</v>
      </c>
      <c r="F8" s="8" t="n">
        <v>3</v>
      </c>
      <c r="G8" s="3" t="n">
        <f aca="false">SUM(B8:F8)</f>
        <v>162</v>
      </c>
    </row>
    <row r="9" customFormat="false" ht="15" hidden="false" customHeight="true" outlineLevel="0" collapsed="false">
      <c r="A9" s="4" t="s">
        <v>24</v>
      </c>
      <c r="B9" s="8" t="n">
        <v>170</v>
      </c>
      <c r="C9" s="8" t="n">
        <v>313</v>
      </c>
      <c r="D9" s="8" t="n">
        <v>218</v>
      </c>
      <c r="E9" s="8" t="n">
        <v>9</v>
      </c>
      <c r="F9" s="8" t="n">
        <v>41</v>
      </c>
      <c r="G9" s="3" t="n">
        <f aca="false">SUM(B9:F9)</f>
        <v>751</v>
      </c>
    </row>
    <row r="11" customFormat="false" ht="45.75" hidden="false" customHeight="true" outlineLevel="0" collapsed="false">
      <c r="A11" s="6" t="s">
        <v>171</v>
      </c>
      <c r="B11" s="23" t="s">
        <v>29</v>
      </c>
      <c r="C11" s="23" t="s">
        <v>30</v>
      </c>
      <c r="D11" s="23" t="s">
        <v>31</v>
      </c>
      <c r="E11" s="23" t="s">
        <v>33</v>
      </c>
      <c r="F11" s="23" t="s">
        <v>32</v>
      </c>
      <c r="G11" s="7"/>
    </row>
    <row r="12" customFormat="false" ht="15" hidden="false" customHeight="true" outlineLevel="0" collapsed="false">
      <c r="A12" s="4" t="s">
        <v>25</v>
      </c>
      <c r="B12" s="9" t="n">
        <f aca="false">IFERROR(B5/$G$5,"")</f>
        <v>0.402061855670103</v>
      </c>
      <c r="C12" s="9" t="n">
        <f aca="false">IFERROR(C5/$G$5,"")</f>
        <v>0.350515463917526</v>
      </c>
      <c r="D12" s="9" t="n">
        <f aca="false">IFERROR(D5/$G$5,"")</f>
        <v>0.175257731958763</v>
      </c>
      <c r="E12" s="9" t="n">
        <f aca="false">IFERROR(E5/$G$5,"")</f>
        <v>0.0309278350515464</v>
      </c>
      <c r="F12" s="9" t="n">
        <f aca="false">IFERROR(F5/$G$5,"")</f>
        <v>0.0412371134020619</v>
      </c>
    </row>
    <row r="13" customFormat="false" ht="15" hidden="false" customHeight="true" outlineLevel="0" collapsed="false">
      <c r="A13" s="4" t="s">
        <v>23</v>
      </c>
      <c r="B13" s="9" t="n">
        <f aca="false">IFERROR(B6/$G$6,"")</f>
        <v>0.511035653650255</v>
      </c>
      <c r="C13" s="9" t="n">
        <f aca="false">IFERROR(C6/$G$6,"")</f>
        <v>0.32258064516129</v>
      </c>
      <c r="D13" s="9" t="n">
        <f aca="false">IFERROR(D6/$G$6,"")</f>
        <v>0.131578947368421</v>
      </c>
      <c r="E13" s="9" t="n">
        <f aca="false">IFERROR(E6/$G$6,"")</f>
        <v>0.00848896434634975</v>
      </c>
      <c r="F13" s="9" t="n">
        <f aca="false">IFERROR(F6/$G$6,"")</f>
        <v>0.0263157894736842</v>
      </c>
    </row>
    <row r="14" customFormat="false" ht="15" hidden="false" customHeight="true" outlineLevel="0" collapsed="false">
      <c r="A14" s="4" t="s">
        <v>27</v>
      </c>
      <c r="B14" s="9" t="n">
        <f aca="false">IFERROR(B7/$G$7,"")</f>
        <v>0.533333333333333</v>
      </c>
      <c r="C14" s="9" t="n">
        <f aca="false">IFERROR(C7/$G$7,"")</f>
        <v>0.253333333333333</v>
      </c>
      <c r="D14" s="9" t="n">
        <f aca="false">IFERROR(D7/$G$7,"")</f>
        <v>0.173333333333333</v>
      </c>
      <c r="E14" s="9" t="n">
        <f aca="false">IFERROR(E7/$G$7,"")</f>
        <v>0.0133333333333333</v>
      </c>
      <c r="F14" s="9" t="n">
        <f aca="false">IFERROR(F7/$G$7,"")</f>
        <v>0.0266666666666667</v>
      </c>
    </row>
    <row r="15" customFormat="false" ht="15" hidden="false" customHeight="true" outlineLevel="0" collapsed="false">
      <c r="A15" s="4" t="s">
        <v>26</v>
      </c>
      <c r="B15" s="9" t="n">
        <f aca="false">IFERROR(B8/$G$8,"")</f>
        <v>0.691358024691358</v>
      </c>
      <c r="C15" s="9" t="n">
        <f aca="false">IFERROR(C8/$G$8,"")</f>
        <v>0.216049382716049</v>
      </c>
      <c r="D15" s="9" t="n">
        <f aca="false">IFERROR(D8/$G$8,"")</f>
        <v>0.037037037037037</v>
      </c>
      <c r="E15" s="9" t="n">
        <f aca="false">IFERROR(E8/$G$8,"")</f>
        <v>0.037037037037037</v>
      </c>
      <c r="F15" s="9" t="n">
        <f aca="false">IFERROR(F8/$G$8,"")</f>
        <v>0.0185185185185185</v>
      </c>
    </row>
    <row r="16" customFormat="false" ht="15" hidden="false" customHeight="true" outlineLevel="0" collapsed="false">
      <c r="A16" s="4" t="s">
        <v>24</v>
      </c>
      <c r="B16" s="9" t="n">
        <f aca="false">IFERROR(B9/$G$9,"")</f>
        <v>0.226364846870839</v>
      </c>
      <c r="C16" s="9" t="n">
        <f aca="false">IFERROR(C9/$G$9,"")</f>
        <v>0.416777629826898</v>
      </c>
      <c r="D16" s="9" t="n">
        <f aca="false">IFERROR(D9/$G$9,"")</f>
        <v>0.290279627163782</v>
      </c>
      <c r="E16" s="9" t="n">
        <f aca="false">IFERROR(E9/$G$9,"")</f>
        <v>0.0119840213049268</v>
      </c>
      <c r="F16" s="9" t="n">
        <f aca="false">IFERROR(F9/$G$9,"")</f>
        <v>0.0545938748335553</v>
      </c>
    </row>
    <row r="19" customFormat="false" ht="64.5" hidden="false" customHeight="true" outlineLevel="0" collapsed="false">
      <c r="A19" s="5" t="s">
        <v>172</v>
      </c>
      <c r="B19" s="11" t="s">
        <v>51</v>
      </c>
      <c r="C19" s="11" t="s">
        <v>47</v>
      </c>
      <c r="D19" s="11" t="s">
        <v>52</v>
      </c>
      <c r="E19" s="5" t="s">
        <v>170</v>
      </c>
    </row>
    <row r="20" customFormat="false" ht="15" hidden="false" customHeight="true" outlineLevel="0" collapsed="false">
      <c r="A20" s="4" t="s">
        <v>47</v>
      </c>
      <c r="B20" s="8" t="n">
        <v>43</v>
      </c>
      <c r="C20" s="8" t="n">
        <v>55</v>
      </c>
      <c r="D20" s="8" t="n">
        <v>12</v>
      </c>
      <c r="E20" s="3" t="n">
        <f aca="false">SUM(B20:D20)</f>
        <v>110</v>
      </c>
    </row>
    <row r="21" customFormat="false" ht="15" hidden="false" customHeight="true" outlineLevel="0" collapsed="false">
      <c r="A21" s="4" t="s">
        <v>46</v>
      </c>
      <c r="B21" s="8" t="n">
        <v>89</v>
      </c>
      <c r="C21" s="8" t="n">
        <v>48</v>
      </c>
      <c r="D21" s="8" t="n">
        <v>19</v>
      </c>
      <c r="E21" s="3" t="n">
        <f aca="false">SUM(B21:D21)</f>
        <v>156</v>
      </c>
    </row>
    <row r="22" customFormat="false" ht="15" hidden="false" customHeight="true" outlineLevel="0" collapsed="false">
      <c r="A22" s="4" t="s">
        <v>48</v>
      </c>
      <c r="B22" s="8" t="n">
        <v>37</v>
      </c>
      <c r="C22" s="8" t="n">
        <v>24</v>
      </c>
      <c r="D22" s="8" t="n">
        <v>31</v>
      </c>
      <c r="E22" s="3" t="n">
        <f aca="false">SUM(B22:D22)</f>
        <v>92</v>
      </c>
    </row>
    <row r="23" customFormat="false" ht="15" hidden="false" customHeight="true" outlineLevel="0" collapsed="false">
      <c r="A23" s="4" t="s">
        <v>45</v>
      </c>
      <c r="B23" s="8" t="n">
        <v>101</v>
      </c>
      <c r="C23" s="8" t="n">
        <v>47</v>
      </c>
      <c r="D23" s="8" t="n">
        <v>11</v>
      </c>
      <c r="E23" s="3" t="n">
        <f aca="false">SUM(B23:D23)</f>
        <v>159</v>
      </c>
    </row>
    <row r="24" customFormat="false" ht="15" hidden="false" customHeight="true" outlineLevel="0" collapsed="false">
      <c r="A24" s="4" t="s">
        <v>49</v>
      </c>
      <c r="B24" s="8" t="n">
        <v>13</v>
      </c>
      <c r="C24" s="8" t="n">
        <v>10</v>
      </c>
      <c r="D24" s="8" t="n">
        <v>12</v>
      </c>
      <c r="E24" s="3" t="n">
        <f aca="false">SUM(B24:D24)</f>
        <v>35</v>
      </c>
    </row>
    <row r="25" customFormat="false" ht="15" hidden="false" customHeight="true" outlineLevel="0" collapsed="false">
      <c r="A25" s="4" t="s">
        <v>44</v>
      </c>
      <c r="B25" s="8" t="n">
        <v>96</v>
      </c>
      <c r="C25" s="8" t="n">
        <v>61</v>
      </c>
      <c r="D25" s="8" t="n">
        <v>42</v>
      </c>
      <c r="E25" s="3" t="n">
        <f aca="false">SUM(B25:D25)</f>
        <v>199</v>
      </c>
    </row>
    <row r="27" customFormat="false" ht="45.75" hidden="false" customHeight="true" outlineLevel="0" collapsed="false">
      <c r="A27" s="6" t="s">
        <v>171</v>
      </c>
      <c r="B27" s="23" t="s">
        <v>51</v>
      </c>
      <c r="C27" s="23" t="s">
        <v>47</v>
      </c>
      <c r="D27" s="23" t="s">
        <v>52</v>
      </c>
      <c r="E27" s="7"/>
    </row>
    <row r="28" customFormat="false" ht="15" hidden="false" customHeight="true" outlineLevel="0" collapsed="false">
      <c r="A28" s="4" t="s">
        <v>47</v>
      </c>
      <c r="B28" s="9" t="n">
        <f aca="false">IFERROR(B20/$E$20,"")</f>
        <v>0.390909090909091</v>
      </c>
      <c r="C28" s="9" t="n">
        <f aca="false">IFERROR(C20/$E$20,"")</f>
        <v>0.5</v>
      </c>
      <c r="D28" s="9" t="n">
        <f aca="false">IFERROR(D20/$E$20,"")</f>
        <v>0.109090909090909</v>
      </c>
    </row>
    <row r="29" customFormat="false" ht="15" hidden="false" customHeight="true" outlineLevel="0" collapsed="false">
      <c r="A29" s="4" t="s">
        <v>46</v>
      </c>
      <c r="B29" s="9" t="n">
        <f aca="false">IFERROR(B21/$E$21,"")</f>
        <v>0.570512820512821</v>
      </c>
      <c r="C29" s="9" t="n">
        <f aca="false">IFERROR(C21/$E$21,"")</f>
        <v>0.307692307692308</v>
      </c>
      <c r="D29" s="9" t="n">
        <f aca="false">IFERROR(D21/$E$21,"")</f>
        <v>0.121794871794872</v>
      </c>
    </row>
    <row r="30" customFormat="false" ht="15" hidden="false" customHeight="true" outlineLevel="0" collapsed="false">
      <c r="A30" s="4" t="s">
        <v>48</v>
      </c>
      <c r="B30" s="9" t="n">
        <f aca="false">IFERROR(B22/$E$22,"")</f>
        <v>0.402173913043478</v>
      </c>
      <c r="C30" s="9" t="n">
        <f aca="false">IFERROR(C22/$E$22,"")</f>
        <v>0.260869565217391</v>
      </c>
      <c r="D30" s="9" t="n">
        <f aca="false">IFERROR(D22/$E$22,"")</f>
        <v>0.33695652173913</v>
      </c>
    </row>
    <row r="31" customFormat="false" ht="15" hidden="false" customHeight="true" outlineLevel="0" collapsed="false">
      <c r="A31" s="4" t="s">
        <v>45</v>
      </c>
      <c r="B31" s="9" t="n">
        <f aca="false">IFERROR(B23/$E$23,"")</f>
        <v>0.635220125786164</v>
      </c>
      <c r="C31" s="9" t="n">
        <f aca="false">IFERROR(C23/$E$23,"")</f>
        <v>0.29559748427673</v>
      </c>
      <c r="D31" s="9" t="n">
        <f aca="false">IFERROR(D23/$E$23,"")</f>
        <v>0.0691823899371069</v>
      </c>
    </row>
    <row r="32" customFormat="false" ht="15" hidden="false" customHeight="true" outlineLevel="0" collapsed="false">
      <c r="A32" s="4" t="s">
        <v>49</v>
      </c>
      <c r="B32" s="9" t="n">
        <f aca="false">IFERROR(B24/$E$24,"")</f>
        <v>0.371428571428571</v>
      </c>
      <c r="C32" s="9" t="n">
        <f aca="false">IFERROR(C24/$E$24,"")</f>
        <v>0.285714285714286</v>
      </c>
      <c r="D32" s="9" t="n">
        <f aca="false">IFERROR(D24/$E$24,"")</f>
        <v>0.342857142857143</v>
      </c>
    </row>
    <row r="33" customFormat="false" ht="15" hidden="false" customHeight="true" outlineLevel="0" collapsed="false">
      <c r="A33" s="4" t="s">
        <v>44</v>
      </c>
      <c r="B33" s="9" t="n">
        <f aca="false">IFERROR(B25/$E$25,"")</f>
        <v>0.482412060301508</v>
      </c>
      <c r="C33" s="9" t="n">
        <f aca="false">IFERROR(C25/$E$25,"")</f>
        <v>0.306532663316583</v>
      </c>
      <c r="D33" s="9" t="n">
        <f aca="false">IFERROR(D25/$E$25,"")</f>
        <v>0.21105527638191</v>
      </c>
    </row>
    <row r="36" customFormat="false" ht="64.5" hidden="false" customHeight="true" outlineLevel="0" collapsed="false">
      <c r="A36" s="5" t="s">
        <v>173</v>
      </c>
      <c r="B36" s="11" t="s">
        <v>51</v>
      </c>
      <c r="C36" s="11" t="s">
        <v>47</v>
      </c>
      <c r="D36" s="11" t="s">
        <v>52</v>
      </c>
      <c r="E36" s="5" t="s">
        <v>170</v>
      </c>
    </row>
    <row r="37" customFormat="false" ht="15" hidden="false" customHeight="true" outlineLevel="0" collapsed="false">
      <c r="A37" s="4" t="s">
        <v>47</v>
      </c>
      <c r="B37" s="8" t="n">
        <v>83</v>
      </c>
      <c r="C37" s="8" t="n">
        <v>170</v>
      </c>
      <c r="D37" s="8" t="n">
        <v>23</v>
      </c>
      <c r="E37" s="3" t="n">
        <f aca="false">SUM(B37:D37)</f>
        <v>276</v>
      </c>
    </row>
    <row r="38" customFormat="false" ht="15" hidden="false" customHeight="true" outlineLevel="0" collapsed="false">
      <c r="A38" s="4" t="s">
        <v>55</v>
      </c>
      <c r="B38" s="8" t="n">
        <v>100</v>
      </c>
      <c r="C38" s="8" t="n">
        <v>14</v>
      </c>
      <c r="D38" s="8" t="n">
        <v>7</v>
      </c>
      <c r="E38" s="3" t="n">
        <f aca="false">SUM(B38:D38)</f>
        <v>121</v>
      </c>
    </row>
    <row r="39" customFormat="false" ht="15" hidden="false" customHeight="true" outlineLevel="0" collapsed="false">
      <c r="A39" s="4" t="s">
        <v>57</v>
      </c>
      <c r="B39" s="8" t="n">
        <v>52</v>
      </c>
      <c r="C39" s="8" t="n">
        <v>4</v>
      </c>
      <c r="D39" s="8" t="n">
        <v>3</v>
      </c>
      <c r="E39" s="3" t="n">
        <f aca="false">SUM(B39:D39)</f>
        <v>59</v>
      </c>
    </row>
    <row r="40" customFormat="false" ht="15" hidden="false" customHeight="true" outlineLevel="0" collapsed="false">
      <c r="A40" s="4" t="s">
        <v>56</v>
      </c>
      <c r="B40" s="8" t="n">
        <v>49</v>
      </c>
      <c r="C40" s="8" t="n">
        <v>21</v>
      </c>
      <c r="D40" s="8" t="n">
        <v>46</v>
      </c>
      <c r="E40" s="3" t="n">
        <f aca="false">SUM(B40:D40)</f>
        <v>116</v>
      </c>
    </row>
    <row r="41" customFormat="false" ht="15" hidden="false" customHeight="true" outlineLevel="0" collapsed="false">
      <c r="A41" s="4" t="s">
        <v>58</v>
      </c>
      <c r="B41" s="8" t="n">
        <v>17</v>
      </c>
      <c r="C41" s="8" t="n">
        <v>9</v>
      </c>
      <c r="D41" s="8" t="n">
        <v>17</v>
      </c>
      <c r="E41" s="3" t="n">
        <f aca="false">SUM(B41:D41)</f>
        <v>43</v>
      </c>
    </row>
    <row r="42" customFormat="false" ht="15" hidden="false" customHeight="true" outlineLevel="0" collapsed="false">
      <c r="A42" s="4" t="s">
        <v>54</v>
      </c>
      <c r="B42" s="8" t="n">
        <v>78</v>
      </c>
      <c r="C42" s="8" t="n">
        <v>27</v>
      </c>
      <c r="D42" s="8" t="n">
        <v>31</v>
      </c>
      <c r="E42" s="3" t="n">
        <f aca="false">SUM(B42:D42)</f>
        <v>136</v>
      </c>
    </row>
    <row r="44" customFormat="false" ht="45.75" hidden="false" customHeight="true" outlineLevel="0" collapsed="false">
      <c r="A44" s="6" t="s">
        <v>171</v>
      </c>
      <c r="B44" s="23" t="s">
        <v>51</v>
      </c>
      <c r="C44" s="23" t="s">
        <v>47</v>
      </c>
      <c r="D44" s="23" t="s">
        <v>52</v>
      </c>
      <c r="E44" s="7"/>
    </row>
    <row r="45" customFormat="false" ht="15" hidden="false" customHeight="true" outlineLevel="0" collapsed="false">
      <c r="A45" s="4" t="s">
        <v>47</v>
      </c>
      <c r="B45" s="9" t="n">
        <f aca="false">IFERROR(B37/$E$37,"")</f>
        <v>0.300724637681159</v>
      </c>
      <c r="C45" s="9" t="n">
        <f aca="false">IFERROR(C37/$E$37,"")</f>
        <v>0.615942028985507</v>
      </c>
      <c r="D45" s="9" t="n">
        <f aca="false">IFERROR(D37/$E$37,"")</f>
        <v>0.0833333333333333</v>
      </c>
    </row>
    <row r="46" customFormat="false" ht="15" hidden="false" customHeight="true" outlineLevel="0" collapsed="false">
      <c r="A46" s="4" t="s">
        <v>55</v>
      </c>
      <c r="B46" s="9" t="n">
        <f aca="false">IFERROR(B38/$E$38,"")</f>
        <v>0.826446280991736</v>
      </c>
      <c r="C46" s="9" t="n">
        <f aca="false">IFERROR(C38/$E$38,"")</f>
        <v>0.115702479338843</v>
      </c>
      <c r="D46" s="9" t="n">
        <f aca="false">IFERROR(D38/$E$38,"")</f>
        <v>0.0578512396694215</v>
      </c>
    </row>
    <row r="47" customFormat="false" ht="15" hidden="false" customHeight="true" outlineLevel="0" collapsed="false">
      <c r="A47" s="4" t="s">
        <v>57</v>
      </c>
      <c r="B47" s="9" t="n">
        <f aca="false">IFERROR(B39/$E$39,"")</f>
        <v>0.88135593220339</v>
      </c>
      <c r="C47" s="9" t="n">
        <f aca="false">IFERROR(C39/$E$39,"")</f>
        <v>0.0677966101694915</v>
      </c>
      <c r="D47" s="9" t="n">
        <f aca="false">IFERROR(D39/$E$39,"")</f>
        <v>0.0508474576271187</v>
      </c>
    </row>
    <row r="48" customFormat="false" ht="15" hidden="false" customHeight="true" outlineLevel="0" collapsed="false">
      <c r="A48" s="4" t="s">
        <v>56</v>
      </c>
      <c r="B48" s="9" t="n">
        <f aca="false">IFERROR(B40/$E$40,"")</f>
        <v>0.422413793103448</v>
      </c>
      <c r="C48" s="9" t="n">
        <f aca="false">IFERROR(C40/$E$40,"")</f>
        <v>0.181034482758621</v>
      </c>
      <c r="D48" s="9" t="n">
        <f aca="false">IFERROR(D40/$E$40,"")</f>
        <v>0.396551724137931</v>
      </c>
    </row>
    <row r="49" customFormat="false" ht="15" hidden="false" customHeight="true" outlineLevel="0" collapsed="false">
      <c r="A49" s="4" t="s">
        <v>58</v>
      </c>
      <c r="B49" s="9" t="n">
        <f aca="false">IFERROR(B41/$E$41,"")</f>
        <v>0.395348837209302</v>
      </c>
      <c r="C49" s="9" t="n">
        <f aca="false">IFERROR(C41/$E$41,"")</f>
        <v>0.209302325581395</v>
      </c>
      <c r="D49" s="9" t="n">
        <f aca="false">IFERROR(D41/$E$41,"")</f>
        <v>0.395348837209302</v>
      </c>
    </row>
    <row r="50" customFormat="false" ht="15" hidden="false" customHeight="true" outlineLevel="0" collapsed="false">
      <c r="A50" s="4" t="s">
        <v>54</v>
      </c>
      <c r="B50" s="9" t="n">
        <f aca="false">IFERROR(B42/$E$42,"")</f>
        <v>0.573529411764706</v>
      </c>
      <c r="C50" s="9" t="n">
        <f aca="false">IFERROR(C42/$E$42,"")</f>
        <v>0.198529411764706</v>
      </c>
      <c r="D50" s="9" t="n">
        <f aca="false">IFERROR(D42/$E$42,"")</f>
        <v>0.227941176470588</v>
      </c>
    </row>
    <row r="53" customFormat="false" ht="26.25" hidden="false" customHeight="true" outlineLevel="0" collapsed="false">
      <c r="A53" s="5" t="s">
        <v>174</v>
      </c>
      <c r="B53" s="11" t="s">
        <v>175</v>
      </c>
      <c r="C53" s="11" t="s">
        <v>176</v>
      </c>
      <c r="D53" s="5" t="s">
        <v>170</v>
      </c>
    </row>
    <row r="54" customFormat="false" ht="15" hidden="false" customHeight="true" outlineLevel="0" collapsed="false">
      <c r="A54" s="4" t="s">
        <v>91</v>
      </c>
      <c r="B54" s="8" t="n">
        <v>2</v>
      </c>
      <c r="C54" s="8" t="n">
        <v>0</v>
      </c>
      <c r="D54" s="3" t="n">
        <f aca="false">SUM(B54:C54)</f>
        <v>2</v>
      </c>
    </row>
    <row r="55" customFormat="false" ht="15" hidden="false" customHeight="true" outlineLevel="0" collapsed="false">
      <c r="A55" s="4" t="s">
        <v>85</v>
      </c>
      <c r="B55" s="8" t="n">
        <v>147</v>
      </c>
      <c r="C55" s="8" t="n">
        <v>88</v>
      </c>
      <c r="D55" s="3" t="n">
        <f aca="false">SUM(B55:C55)</f>
        <v>235</v>
      </c>
    </row>
    <row r="56" customFormat="false" ht="15" hidden="false" customHeight="true" outlineLevel="0" collapsed="false">
      <c r="A56" s="4" t="s">
        <v>86</v>
      </c>
      <c r="B56" s="8" t="n">
        <v>101</v>
      </c>
      <c r="C56" s="8" t="n">
        <v>87</v>
      </c>
      <c r="D56" s="3" t="n">
        <f aca="false">SUM(B56:C56)</f>
        <v>188</v>
      </c>
    </row>
    <row r="57" customFormat="false" ht="15" hidden="false" customHeight="true" outlineLevel="0" collapsed="false">
      <c r="A57" s="4" t="s">
        <v>87</v>
      </c>
      <c r="B57" s="8" t="n">
        <v>68</v>
      </c>
      <c r="C57" s="8" t="n">
        <v>42</v>
      </c>
      <c r="D57" s="3" t="n">
        <f aca="false">SUM(B57:C57)</f>
        <v>110</v>
      </c>
    </row>
    <row r="58" customFormat="false" ht="15" hidden="false" customHeight="true" outlineLevel="0" collapsed="false">
      <c r="A58" s="4" t="s">
        <v>89</v>
      </c>
      <c r="B58" s="8" t="n">
        <v>49</v>
      </c>
      <c r="C58" s="8" t="n">
        <v>14</v>
      </c>
      <c r="D58" s="3" t="n">
        <f aca="false">SUM(B58:C58)</f>
        <v>63</v>
      </c>
    </row>
    <row r="59" customFormat="false" ht="15" hidden="false" customHeight="true" outlineLevel="0" collapsed="false">
      <c r="A59" s="4" t="s">
        <v>90</v>
      </c>
      <c r="B59" s="8" t="n">
        <v>16</v>
      </c>
      <c r="C59" s="8" t="n">
        <v>3</v>
      </c>
      <c r="D59" s="3" t="n">
        <f aca="false">SUM(B59:C59)</f>
        <v>19</v>
      </c>
    </row>
    <row r="60" customFormat="false" ht="15" hidden="false" customHeight="true" outlineLevel="0" collapsed="false">
      <c r="A60" s="4" t="s">
        <v>88</v>
      </c>
      <c r="B60" s="8" t="n">
        <v>58</v>
      </c>
      <c r="C60" s="8" t="n">
        <v>35</v>
      </c>
      <c r="D60" s="3" t="n">
        <f aca="false">SUM(B60:C60)</f>
        <v>93</v>
      </c>
    </row>
    <row r="61" customFormat="false" ht="15" hidden="false" customHeight="true" outlineLevel="0" collapsed="false">
      <c r="A61" s="4" t="s">
        <v>42</v>
      </c>
      <c r="B61" s="8" t="n">
        <v>29</v>
      </c>
      <c r="C61" s="8" t="n">
        <v>12</v>
      </c>
      <c r="D61" s="3" t="n">
        <f aca="false">SUM(B61:C61)</f>
        <v>41</v>
      </c>
    </row>
    <row r="63" customFormat="false" ht="23.25" hidden="false" customHeight="true" outlineLevel="0" collapsed="false">
      <c r="A63" s="6" t="s">
        <v>171</v>
      </c>
      <c r="B63" s="23" t="s">
        <v>175</v>
      </c>
      <c r="C63" s="23" t="s">
        <v>176</v>
      </c>
      <c r="D63" s="7"/>
    </row>
    <row r="64" customFormat="false" ht="15" hidden="false" customHeight="true" outlineLevel="0" collapsed="false">
      <c r="A64" s="4" t="s">
        <v>91</v>
      </c>
      <c r="B64" s="9" t="n">
        <f aca="false">IFERROR(B54/$D$54,"")</f>
        <v>1</v>
      </c>
      <c r="C64" s="9" t="n">
        <f aca="false">IFERROR(C54/$D$54,"")</f>
        <v>0</v>
      </c>
    </row>
    <row r="65" customFormat="false" ht="15" hidden="false" customHeight="true" outlineLevel="0" collapsed="false">
      <c r="A65" s="4" t="s">
        <v>85</v>
      </c>
      <c r="B65" s="9" t="n">
        <f aca="false">IFERROR(B55/$D$55,"")</f>
        <v>0.625531914893617</v>
      </c>
      <c r="C65" s="9" t="n">
        <f aca="false">IFERROR(C55/$D$55,"")</f>
        <v>0.374468085106383</v>
      </c>
    </row>
    <row r="66" customFormat="false" ht="15" hidden="false" customHeight="true" outlineLevel="0" collapsed="false">
      <c r="A66" s="4" t="s">
        <v>86</v>
      </c>
      <c r="B66" s="9" t="n">
        <f aca="false">IFERROR(B56/$D$56,"")</f>
        <v>0.537234042553192</v>
      </c>
      <c r="C66" s="9" t="n">
        <f aca="false">IFERROR(C56/$D$56,"")</f>
        <v>0.462765957446809</v>
      </c>
    </row>
    <row r="67" customFormat="false" ht="15" hidden="false" customHeight="true" outlineLevel="0" collapsed="false">
      <c r="A67" s="4" t="s">
        <v>87</v>
      </c>
      <c r="B67" s="9" t="n">
        <f aca="false">IFERROR(B57/$D$57,"")</f>
        <v>0.618181818181818</v>
      </c>
      <c r="C67" s="9" t="n">
        <f aca="false">IFERROR(C57/$D$57,"")</f>
        <v>0.381818181818182</v>
      </c>
    </row>
    <row r="68" customFormat="false" ht="15" hidden="false" customHeight="true" outlineLevel="0" collapsed="false">
      <c r="A68" s="4" t="s">
        <v>89</v>
      </c>
      <c r="B68" s="9" t="n">
        <f aca="false">IFERROR(B58/$D$58,"")</f>
        <v>0.777777777777778</v>
      </c>
      <c r="C68" s="9" t="n">
        <f aca="false">IFERROR(C58/$D$58,"")</f>
        <v>0.222222222222222</v>
      </c>
    </row>
    <row r="69" customFormat="false" ht="15" hidden="false" customHeight="true" outlineLevel="0" collapsed="false">
      <c r="A69" s="4" t="s">
        <v>90</v>
      </c>
      <c r="B69" s="9" t="n">
        <f aca="false">IFERROR(B59/$D$59,"")</f>
        <v>0.842105263157895</v>
      </c>
      <c r="C69" s="9" t="n">
        <f aca="false">IFERROR(C59/$D$59,"")</f>
        <v>0.157894736842105</v>
      </c>
    </row>
    <row r="70" customFormat="false" ht="15" hidden="false" customHeight="true" outlineLevel="0" collapsed="false">
      <c r="A70" s="4" t="s">
        <v>88</v>
      </c>
      <c r="B70" s="9" t="n">
        <f aca="false">IFERROR(B60/$D$60,"")</f>
        <v>0.623655913978495</v>
      </c>
      <c r="C70" s="9" t="n">
        <f aca="false">IFERROR(C60/$D$60,"")</f>
        <v>0.376344086021505</v>
      </c>
    </row>
    <row r="71" customFormat="false" ht="15" hidden="false" customHeight="true" outlineLevel="0" collapsed="false">
      <c r="A71" s="4" t="s">
        <v>42</v>
      </c>
      <c r="B71" s="9" t="n">
        <f aca="false">IFERROR(B61/$D$61,"")</f>
        <v>0.707317073170732</v>
      </c>
      <c r="C71" s="9" t="n">
        <f aca="false">IFERROR(C61/$D$61,"")</f>
        <v>0.292682926829268</v>
      </c>
    </row>
    <row r="74" customFormat="false" ht="26.25" hidden="false" customHeight="true" outlineLevel="0" collapsed="false">
      <c r="A74" s="5" t="s">
        <v>177</v>
      </c>
      <c r="B74" s="11" t="s">
        <v>175</v>
      </c>
      <c r="C74" s="11" t="s">
        <v>176</v>
      </c>
      <c r="D74" s="5" t="s">
        <v>170</v>
      </c>
    </row>
    <row r="75" customFormat="false" ht="15" hidden="false" customHeight="true" outlineLevel="0" collapsed="false">
      <c r="A75" s="4" t="s">
        <v>80</v>
      </c>
      <c r="B75" s="8" t="n">
        <v>146</v>
      </c>
      <c r="C75" s="8" t="n">
        <v>100</v>
      </c>
      <c r="D75" s="3" t="n">
        <f aca="false">SUM(B75:C75)</f>
        <v>246</v>
      </c>
    </row>
    <row r="76" customFormat="false" ht="15" hidden="false" customHeight="true" outlineLevel="0" collapsed="false">
      <c r="A76" s="4" t="s">
        <v>81</v>
      </c>
      <c r="B76" s="8" t="n">
        <v>71</v>
      </c>
      <c r="C76" s="8" t="n">
        <v>32</v>
      </c>
      <c r="D76" s="3" t="n">
        <f aca="false">SUM(B76:C76)</f>
        <v>103</v>
      </c>
    </row>
    <row r="77" customFormat="false" ht="15" hidden="false" customHeight="true" outlineLevel="0" collapsed="false">
      <c r="A77" s="4" t="s">
        <v>82</v>
      </c>
      <c r="B77" s="8" t="n">
        <v>44</v>
      </c>
      <c r="C77" s="8" t="n">
        <v>21</v>
      </c>
      <c r="D77" s="3" t="n">
        <f aca="false">SUM(B77:C77)</f>
        <v>65</v>
      </c>
    </row>
    <row r="78" customFormat="false" ht="15" hidden="false" customHeight="true" outlineLevel="0" collapsed="false">
      <c r="A78" s="4" t="s">
        <v>83</v>
      </c>
      <c r="B78" s="8" t="n">
        <v>20</v>
      </c>
      <c r="C78" s="8" t="n">
        <v>1</v>
      </c>
      <c r="D78" s="3" t="n">
        <f aca="false">SUM(B78:C78)</f>
        <v>21</v>
      </c>
    </row>
    <row r="79" customFormat="false" ht="15" hidden="false" customHeight="true" outlineLevel="0" collapsed="false">
      <c r="A79" s="4" t="s">
        <v>79</v>
      </c>
      <c r="B79" s="8" t="n">
        <v>169</v>
      </c>
      <c r="C79" s="8" t="n">
        <v>111</v>
      </c>
      <c r="D79" s="3" t="n">
        <f aca="false">SUM(B79:C79)</f>
        <v>280</v>
      </c>
    </row>
    <row r="80" customFormat="false" ht="15" hidden="false" customHeight="true" outlineLevel="0" collapsed="false">
      <c r="A80" s="4" t="s">
        <v>42</v>
      </c>
      <c r="B80" s="8" t="n">
        <v>20</v>
      </c>
      <c r="C80" s="8" t="n">
        <v>16</v>
      </c>
      <c r="D80" s="3" t="n">
        <f aca="false">SUM(B80:C80)</f>
        <v>36</v>
      </c>
    </row>
    <row r="82" customFormat="false" ht="23.25" hidden="false" customHeight="true" outlineLevel="0" collapsed="false">
      <c r="A82" s="6" t="s">
        <v>171</v>
      </c>
      <c r="B82" s="23" t="s">
        <v>175</v>
      </c>
      <c r="C82" s="23" t="s">
        <v>176</v>
      </c>
      <c r="D82" s="7"/>
    </row>
    <row r="83" customFormat="false" ht="15" hidden="false" customHeight="true" outlineLevel="0" collapsed="false">
      <c r="A83" s="4" t="s">
        <v>80</v>
      </c>
      <c r="B83" s="9" t="n">
        <f aca="false">IFERROR(B75/$D$75,"")</f>
        <v>0.59349593495935</v>
      </c>
      <c r="C83" s="9" t="n">
        <f aca="false">IFERROR(C75/$D$75,"")</f>
        <v>0.40650406504065</v>
      </c>
    </row>
    <row r="84" customFormat="false" ht="15" hidden="false" customHeight="true" outlineLevel="0" collapsed="false">
      <c r="A84" s="4" t="s">
        <v>81</v>
      </c>
      <c r="B84" s="9" t="n">
        <f aca="false">IFERROR(B76/$D$76,"")</f>
        <v>0.689320388349515</v>
      </c>
      <c r="C84" s="9" t="n">
        <f aca="false">IFERROR(C76/$D$76,"")</f>
        <v>0.310679611650485</v>
      </c>
    </row>
    <row r="85" customFormat="false" ht="15" hidden="false" customHeight="true" outlineLevel="0" collapsed="false">
      <c r="A85" s="4" t="s">
        <v>82</v>
      </c>
      <c r="B85" s="9" t="n">
        <f aca="false">IFERROR(B77/$D$77,"")</f>
        <v>0.676923076923077</v>
      </c>
      <c r="C85" s="9" t="n">
        <f aca="false">IFERROR(C77/$D$77,"")</f>
        <v>0.323076923076923</v>
      </c>
    </row>
    <row r="86" customFormat="false" ht="15" hidden="false" customHeight="true" outlineLevel="0" collapsed="false">
      <c r="A86" s="4" t="s">
        <v>83</v>
      </c>
      <c r="B86" s="9" t="n">
        <f aca="false">IFERROR(B78/$D$78,"")</f>
        <v>0.952380952380952</v>
      </c>
      <c r="C86" s="9" t="n">
        <f aca="false">IFERROR(C78/$D$78,"")</f>
        <v>0.0476190476190476</v>
      </c>
    </row>
    <row r="87" customFormat="false" ht="15" hidden="false" customHeight="true" outlineLevel="0" collapsed="false">
      <c r="A87" s="4" t="s">
        <v>79</v>
      </c>
      <c r="B87" s="9" t="n">
        <f aca="false">IFERROR(B79/$D$79,"")</f>
        <v>0.603571428571429</v>
      </c>
      <c r="C87" s="9" t="n">
        <f aca="false">IFERROR(C79/$D$79,"")</f>
        <v>0.396428571428571</v>
      </c>
    </row>
    <row r="88" customFormat="false" ht="15" hidden="false" customHeight="true" outlineLevel="0" collapsed="false">
      <c r="A88" s="4" t="s">
        <v>42</v>
      </c>
      <c r="B88" s="9" t="n">
        <f aca="false">IFERROR(B80/$D$80,"")</f>
        <v>0.555555555555556</v>
      </c>
      <c r="C88" s="9" t="n">
        <f aca="false">IFERROR(C80/$D$80,"")</f>
        <v>0.444444444444444</v>
      </c>
    </row>
    <row r="91" customFormat="false" ht="26.25" hidden="false" customHeight="true" outlineLevel="0" collapsed="false">
      <c r="A91" s="5" t="s">
        <v>178</v>
      </c>
      <c r="B91" s="11" t="s">
        <v>179</v>
      </c>
      <c r="C91" s="11" t="s">
        <v>180</v>
      </c>
      <c r="D91" s="5" t="s">
        <v>170</v>
      </c>
    </row>
    <row r="92" customFormat="false" ht="15" hidden="false" customHeight="true" outlineLevel="0" collapsed="false">
      <c r="A92" s="4" t="s">
        <v>25</v>
      </c>
      <c r="B92" s="8" t="n">
        <v>173</v>
      </c>
      <c r="C92" s="8" t="n">
        <v>21</v>
      </c>
      <c r="D92" s="3" t="n">
        <f aca="false">SUM(B92:C92)</f>
        <v>194</v>
      </c>
    </row>
    <row r="93" customFormat="false" ht="15" hidden="false" customHeight="true" outlineLevel="0" collapsed="false">
      <c r="A93" s="4" t="s">
        <v>23</v>
      </c>
      <c r="B93" s="8" t="n">
        <v>1045</v>
      </c>
      <c r="C93" s="8" t="n">
        <v>133</v>
      </c>
      <c r="D93" s="3" t="n">
        <f aca="false">SUM(B93:C93)</f>
        <v>1178</v>
      </c>
    </row>
    <row r="94" customFormat="false" ht="15" hidden="false" customHeight="true" outlineLevel="0" collapsed="false">
      <c r="A94" s="4" t="s">
        <v>27</v>
      </c>
      <c r="B94" s="8" t="n">
        <v>71</v>
      </c>
      <c r="C94" s="8" t="n">
        <v>4</v>
      </c>
      <c r="D94" s="3" t="n">
        <f aca="false">SUM(B94:C94)</f>
        <v>75</v>
      </c>
    </row>
    <row r="95" customFormat="false" ht="15" hidden="false" customHeight="true" outlineLevel="0" collapsed="false">
      <c r="A95" s="4" t="s">
        <v>26</v>
      </c>
      <c r="B95" s="8" t="n">
        <v>155</v>
      </c>
      <c r="C95" s="8" t="n">
        <v>7</v>
      </c>
      <c r="D95" s="3" t="n">
        <f aca="false">SUM(B95:C95)</f>
        <v>162</v>
      </c>
    </row>
    <row r="96" customFormat="false" ht="15" hidden="false" customHeight="true" outlineLevel="0" collapsed="false">
      <c r="A96" s="4" t="s">
        <v>24</v>
      </c>
      <c r="B96" s="8" t="n">
        <v>635</v>
      </c>
      <c r="C96" s="8" t="n">
        <v>116</v>
      </c>
      <c r="D96" s="3" t="n">
        <f aca="false">SUM(B96:C96)</f>
        <v>751</v>
      </c>
    </row>
    <row r="98" customFormat="false" ht="15" hidden="false" customHeight="true" outlineLevel="0" collapsed="false">
      <c r="A98" s="6" t="s">
        <v>171</v>
      </c>
      <c r="B98" s="23" t="s">
        <v>179</v>
      </c>
      <c r="C98" s="23" t="s">
        <v>180</v>
      </c>
      <c r="D98" s="7"/>
    </row>
    <row r="99" customFormat="false" ht="15" hidden="false" customHeight="true" outlineLevel="0" collapsed="false">
      <c r="A99" s="4" t="s">
        <v>25</v>
      </c>
      <c r="B99" s="9" t="n">
        <f aca="false">IFERROR(B92/$D$92,"")</f>
        <v>0.891752577319588</v>
      </c>
      <c r="C99" s="9" t="n">
        <f aca="false">IFERROR(C92/$D$92,"")</f>
        <v>0.108247422680412</v>
      </c>
    </row>
    <row r="100" customFormat="false" ht="15" hidden="false" customHeight="true" outlineLevel="0" collapsed="false">
      <c r="A100" s="4" t="s">
        <v>23</v>
      </c>
      <c r="B100" s="9" t="n">
        <f aca="false">IFERROR(B93/$D$93,"")</f>
        <v>0.887096774193548</v>
      </c>
      <c r="C100" s="9" t="n">
        <f aca="false">IFERROR(C93/$D$93,"")</f>
        <v>0.112903225806452</v>
      </c>
    </row>
    <row r="101" customFormat="false" ht="15" hidden="false" customHeight="true" outlineLevel="0" collapsed="false">
      <c r="A101" s="4" t="s">
        <v>27</v>
      </c>
      <c r="B101" s="9" t="n">
        <f aca="false">IFERROR(B94/$D$94,"")</f>
        <v>0.946666666666667</v>
      </c>
      <c r="C101" s="9" t="n">
        <f aca="false">IFERROR(C94/$D$94,"")</f>
        <v>0.0533333333333333</v>
      </c>
    </row>
    <row r="102" customFormat="false" ht="15" hidden="false" customHeight="true" outlineLevel="0" collapsed="false">
      <c r="A102" s="4" t="s">
        <v>26</v>
      </c>
      <c r="B102" s="9" t="n">
        <f aca="false">IFERROR(B95/$D$95,"")</f>
        <v>0.95679012345679</v>
      </c>
      <c r="C102" s="9" t="n">
        <f aca="false">IFERROR(C95/$D$95,"")</f>
        <v>0.0432098765432099</v>
      </c>
    </row>
    <row r="103" customFormat="false" ht="15" hidden="false" customHeight="true" outlineLevel="0" collapsed="false">
      <c r="A103" s="4" t="s">
        <v>24</v>
      </c>
      <c r="B103" s="9" t="n">
        <f aca="false">IFERROR(B96/$D$96,"")</f>
        <v>0.845539280958722</v>
      </c>
      <c r="C103" s="9" t="n">
        <f aca="false">IFERROR(C96/$D$96,"")</f>
        <v>0.154460719041278</v>
      </c>
    </row>
    <row r="106" customFormat="false" ht="77.25" hidden="false" customHeight="true" outlineLevel="0" collapsed="false">
      <c r="A106" s="5" t="s">
        <v>181</v>
      </c>
      <c r="B106" s="11" t="s">
        <v>25</v>
      </c>
      <c r="C106" s="11" t="s">
        <v>23</v>
      </c>
      <c r="D106" s="11" t="s">
        <v>27</v>
      </c>
      <c r="E106" s="11" t="s">
        <v>26</v>
      </c>
      <c r="F106" s="11" t="s">
        <v>24</v>
      </c>
      <c r="G106" s="5" t="s">
        <v>170</v>
      </c>
    </row>
    <row r="107" customFormat="false" ht="15" hidden="false" customHeight="true" outlineLevel="0" collapsed="false">
      <c r="A107" s="4" t="s">
        <v>99</v>
      </c>
      <c r="B107" s="8" t="n">
        <v>27</v>
      </c>
      <c r="C107" s="8" t="n">
        <v>253</v>
      </c>
      <c r="D107" s="8" t="n">
        <v>16</v>
      </c>
      <c r="E107" s="8" t="n">
        <v>39</v>
      </c>
      <c r="F107" s="8" t="n">
        <v>73</v>
      </c>
      <c r="G107" s="3" t="n">
        <f aca="false">SUM(B107:F107)</f>
        <v>408</v>
      </c>
    </row>
    <row r="108" customFormat="false" ht="15" hidden="false" customHeight="true" outlineLevel="0" collapsed="false">
      <c r="A108" s="4" t="s">
        <v>97</v>
      </c>
      <c r="B108" s="8" t="n">
        <v>121</v>
      </c>
      <c r="C108" s="8" t="n">
        <v>659</v>
      </c>
      <c r="D108" s="8" t="n">
        <v>28</v>
      </c>
      <c r="E108" s="8" t="n">
        <v>103</v>
      </c>
      <c r="F108" s="8" t="n">
        <v>109</v>
      </c>
      <c r="G108" s="3" t="n">
        <f aca="false">SUM(B108:F108)</f>
        <v>1020</v>
      </c>
    </row>
    <row r="109" customFormat="false" ht="15" hidden="false" customHeight="true" outlineLevel="0" collapsed="false">
      <c r="A109" s="4" t="s">
        <v>100</v>
      </c>
      <c r="B109" s="8" t="n">
        <v>13</v>
      </c>
      <c r="C109" s="8" t="n">
        <v>37</v>
      </c>
      <c r="D109" s="8" t="n">
        <v>2</v>
      </c>
      <c r="E109" s="8" t="n">
        <v>6</v>
      </c>
      <c r="F109" s="8" t="n">
        <v>127</v>
      </c>
      <c r="G109" s="3" t="n">
        <f aca="false">SUM(B109:F109)</f>
        <v>185</v>
      </c>
    </row>
    <row r="110" customFormat="false" ht="15" hidden="false" customHeight="true" outlineLevel="0" collapsed="false">
      <c r="A110" s="4" t="s">
        <v>98</v>
      </c>
      <c r="B110" s="8" t="n">
        <v>33</v>
      </c>
      <c r="C110" s="8" t="n">
        <v>229</v>
      </c>
      <c r="D110" s="8" t="n">
        <v>29</v>
      </c>
      <c r="E110" s="8" t="n">
        <v>14</v>
      </c>
      <c r="F110" s="8" t="n">
        <v>442</v>
      </c>
      <c r="G110" s="3" t="n">
        <f aca="false">SUM(B110:F110)</f>
        <v>747</v>
      </c>
    </row>
    <row r="112" customFormat="false" ht="57" hidden="false" customHeight="true" outlineLevel="0" collapsed="false">
      <c r="A112" s="6" t="s">
        <v>171</v>
      </c>
      <c r="B112" s="23" t="s">
        <v>25</v>
      </c>
      <c r="C112" s="23" t="s">
        <v>23</v>
      </c>
      <c r="D112" s="23" t="s">
        <v>27</v>
      </c>
      <c r="E112" s="23" t="s">
        <v>26</v>
      </c>
      <c r="F112" s="23" t="s">
        <v>24</v>
      </c>
      <c r="G112" s="7"/>
    </row>
    <row r="113" customFormat="false" ht="15" hidden="false" customHeight="true" outlineLevel="0" collapsed="false">
      <c r="A113" s="4" t="s">
        <v>99</v>
      </c>
      <c r="B113" s="9" t="n">
        <f aca="false">IFERROR(B107/$G$107,"")</f>
        <v>0.0661764705882353</v>
      </c>
      <c r="C113" s="9" t="n">
        <f aca="false">IFERROR(C107/$G$107,"")</f>
        <v>0.620098039215686</v>
      </c>
      <c r="D113" s="9" t="n">
        <f aca="false">IFERROR(D107/$G$107,"")</f>
        <v>0.0392156862745098</v>
      </c>
      <c r="E113" s="9" t="n">
        <f aca="false">IFERROR(E107/$G$107,"")</f>
        <v>0.0955882352941176</v>
      </c>
      <c r="F113" s="9" t="n">
        <f aca="false">IFERROR(F107/$G$107,"")</f>
        <v>0.178921568627451</v>
      </c>
    </row>
    <row r="114" customFormat="false" ht="15" hidden="false" customHeight="true" outlineLevel="0" collapsed="false">
      <c r="A114" s="4" t="s">
        <v>97</v>
      </c>
      <c r="B114" s="9" t="n">
        <f aca="false">IFERROR(B108/$G$108,"")</f>
        <v>0.118627450980392</v>
      </c>
      <c r="C114" s="9" t="n">
        <f aca="false">IFERROR(C108/$G$108,"")</f>
        <v>0.646078431372549</v>
      </c>
      <c r="D114" s="9" t="n">
        <f aca="false">IFERROR(D108/$G$108,"")</f>
        <v>0.0274509803921569</v>
      </c>
      <c r="E114" s="9" t="n">
        <f aca="false">IFERROR(E108/$G$108,"")</f>
        <v>0.100980392156863</v>
      </c>
      <c r="F114" s="9" t="n">
        <f aca="false">IFERROR(F108/$G$108,"")</f>
        <v>0.106862745098039</v>
      </c>
    </row>
    <row r="115" customFormat="false" ht="15" hidden="false" customHeight="true" outlineLevel="0" collapsed="false">
      <c r="A115" s="4" t="s">
        <v>100</v>
      </c>
      <c r="B115" s="9" t="n">
        <f aca="false">IFERROR(B109/$G$109,"")</f>
        <v>0.0702702702702703</v>
      </c>
      <c r="C115" s="9" t="n">
        <f aca="false">IFERROR(C109/$G$109,"")</f>
        <v>0.2</v>
      </c>
      <c r="D115" s="9" t="n">
        <f aca="false">IFERROR(D109/$G$109,"")</f>
        <v>0.0108108108108108</v>
      </c>
      <c r="E115" s="9" t="n">
        <f aca="false">IFERROR(E109/$G$109,"")</f>
        <v>0.0324324324324324</v>
      </c>
      <c r="F115" s="9" t="n">
        <f aca="false">IFERROR(F109/$G$109,"")</f>
        <v>0.686486486486487</v>
      </c>
    </row>
    <row r="116" customFormat="false" ht="15" hidden="false" customHeight="true" outlineLevel="0" collapsed="false">
      <c r="A116" s="4" t="s">
        <v>98</v>
      </c>
      <c r="B116" s="9" t="n">
        <f aca="false">IFERROR(B110/$G$110,"")</f>
        <v>0.0441767068273092</v>
      </c>
      <c r="C116" s="9" t="n">
        <f aca="false">IFERROR(C110/$G$110,"")</f>
        <v>0.306559571619813</v>
      </c>
      <c r="D116" s="9" t="n">
        <f aca="false">IFERROR(D110/$G$110,"")</f>
        <v>0.0388219544846051</v>
      </c>
      <c r="E116" s="9" t="n">
        <f aca="false">IFERROR(E110/$G$110,"")</f>
        <v>0.0187416331994645</v>
      </c>
      <c r="F116" s="9" t="n">
        <f aca="false">IFERROR(F110/$G$110,"")</f>
        <v>0.591700133868809</v>
      </c>
    </row>
    <row r="119" customFormat="false" ht="77.25" hidden="false" customHeight="true" outlineLevel="0" collapsed="false">
      <c r="A119" s="5" t="s">
        <v>182</v>
      </c>
      <c r="B119" s="11" t="s">
        <v>25</v>
      </c>
      <c r="C119" s="11" t="s">
        <v>23</v>
      </c>
      <c r="D119" s="11" t="s">
        <v>27</v>
      </c>
      <c r="E119" s="11" t="s">
        <v>26</v>
      </c>
      <c r="F119" s="11" t="s">
        <v>24</v>
      </c>
      <c r="G119" s="5" t="s">
        <v>170</v>
      </c>
    </row>
    <row r="120" customFormat="false" ht="15" hidden="false" customHeight="true" outlineLevel="0" collapsed="false">
      <c r="A120" s="4" t="s">
        <v>94</v>
      </c>
      <c r="B120" s="8" t="n">
        <v>14</v>
      </c>
      <c r="C120" s="8" t="n">
        <v>106</v>
      </c>
      <c r="D120" s="8" t="n">
        <v>27</v>
      </c>
      <c r="E120" s="8" t="n">
        <v>24</v>
      </c>
      <c r="F120" s="8" t="n">
        <v>581</v>
      </c>
      <c r="G120" s="3" t="n">
        <f aca="false">SUM(B120:F120)</f>
        <v>752</v>
      </c>
    </row>
    <row r="121" customFormat="false" ht="15" hidden="false" customHeight="true" outlineLevel="0" collapsed="false">
      <c r="A121" s="4" t="s">
        <v>93</v>
      </c>
      <c r="B121" s="8" t="n">
        <v>162</v>
      </c>
      <c r="C121" s="8" t="n">
        <v>955</v>
      </c>
      <c r="D121" s="8" t="n">
        <v>27</v>
      </c>
      <c r="E121" s="8" t="n">
        <v>97</v>
      </c>
      <c r="F121" s="8" t="n">
        <v>116</v>
      </c>
      <c r="G121" s="3" t="n">
        <f aca="false">SUM(B121:F121)</f>
        <v>1357</v>
      </c>
    </row>
    <row r="122" customFormat="false" ht="15" hidden="false" customHeight="true" outlineLevel="0" collapsed="false">
      <c r="A122" s="4" t="s">
        <v>95</v>
      </c>
      <c r="B122" s="8" t="n">
        <v>18</v>
      </c>
      <c r="C122" s="8" t="n">
        <v>117</v>
      </c>
      <c r="D122" s="8" t="n">
        <v>21</v>
      </c>
      <c r="E122" s="8" t="n">
        <v>41</v>
      </c>
      <c r="F122" s="8" t="n">
        <v>54</v>
      </c>
      <c r="G122" s="3" t="n">
        <f aca="false">SUM(B122:F122)</f>
        <v>251</v>
      </c>
    </row>
    <row r="124" customFormat="false" ht="57" hidden="false" customHeight="true" outlineLevel="0" collapsed="false">
      <c r="A124" s="6" t="s">
        <v>171</v>
      </c>
      <c r="B124" s="23" t="s">
        <v>25</v>
      </c>
      <c r="C124" s="23" t="s">
        <v>23</v>
      </c>
      <c r="D124" s="23" t="s">
        <v>27</v>
      </c>
      <c r="E124" s="23" t="s">
        <v>26</v>
      </c>
      <c r="F124" s="23" t="s">
        <v>24</v>
      </c>
      <c r="G124" s="7"/>
    </row>
    <row r="125" customFormat="false" ht="15" hidden="false" customHeight="true" outlineLevel="0" collapsed="false">
      <c r="A125" s="4" t="s">
        <v>94</v>
      </c>
      <c r="B125" s="9" t="n">
        <f aca="false">IFERROR(B120/$G$120,"")</f>
        <v>0.0186170212765957</v>
      </c>
      <c r="C125" s="9" t="n">
        <f aca="false">IFERROR(C120/$G$120,"")</f>
        <v>0.140957446808511</v>
      </c>
      <c r="D125" s="9" t="n">
        <f aca="false">IFERROR(D120/$G$120,"")</f>
        <v>0.0359042553191489</v>
      </c>
      <c r="E125" s="9" t="n">
        <f aca="false">IFERROR(E120/$G$120,"")</f>
        <v>0.0319148936170213</v>
      </c>
      <c r="F125" s="9" t="n">
        <f aca="false">IFERROR(F120/$G$120,"")</f>
        <v>0.772606382978723</v>
      </c>
    </row>
    <row r="126" customFormat="false" ht="15" hidden="false" customHeight="true" outlineLevel="0" collapsed="false">
      <c r="A126" s="4" t="s">
        <v>93</v>
      </c>
      <c r="B126" s="9" t="n">
        <f aca="false">IFERROR(B121/$G$121,"")</f>
        <v>0.119380987472366</v>
      </c>
      <c r="C126" s="9" t="n">
        <f aca="false">IFERROR(C121/$G$121,"")</f>
        <v>0.703758290346352</v>
      </c>
      <c r="D126" s="9" t="n">
        <f aca="false">IFERROR(D121/$G$121,"")</f>
        <v>0.0198968312453943</v>
      </c>
      <c r="E126" s="9" t="n">
        <f aca="false">IFERROR(E121/$G$121,"")</f>
        <v>0.0714812085482682</v>
      </c>
      <c r="F126" s="9" t="n">
        <f aca="false">IFERROR(F121/$G$121,"")</f>
        <v>0.0854826823876198</v>
      </c>
    </row>
    <row r="127" customFormat="false" ht="15" hidden="false" customHeight="true" outlineLevel="0" collapsed="false">
      <c r="A127" s="4" t="s">
        <v>95</v>
      </c>
      <c r="B127" s="9" t="n">
        <f aca="false">IFERROR(B122/$G$122,"")</f>
        <v>0.0717131474103586</v>
      </c>
      <c r="C127" s="9" t="n">
        <f aca="false">IFERROR(C122/$G$122,"")</f>
        <v>0.466135458167331</v>
      </c>
      <c r="D127" s="9" t="n">
        <f aca="false">IFERROR(D122/$G$122,"")</f>
        <v>0.0836653386454183</v>
      </c>
      <c r="E127" s="9" t="n">
        <f aca="false">IFERROR(E122/$G$122,"")</f>
        <v>0.163346613545817</v>
      </c>
      <c r="F127" s="9" t="n">
        <f aca="false">IFERROR(F122/$G$122,"")</f>
        <v>0.215139442231076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70"/>
    <col collapsed="false" customWidth="true" hidden="false" outlineLevel="0" max="3" min="3" style="1" width="62"/>
  </cols>
  <sheetData>
    <row r="1" customFormat="false" ht="17.25" hidden="false" customHeight="true" outlineLevel="0" collapsed="false">
      <c r="A1" s="2" t="s">
        <v>183</v>
      </c>
    </row>
    <row r="2" customFormat="false" ht="27.75" hidden="false" customHeight="true" outlineLevel="0" collapsed="false">
      <c r="A2" s="24" t="s">
        <v>184</v>
      </c>
      <c r="B2" s="24"/>
      <c r="C2" s="24"/>
    </row>
    <row r="4" customFormat="false" ht="15" hidden="false" customHeight="true" outlineLevel="0" collapsed="false">
      <c r="A4" s="5" t="s">
        <v>185</v>
      </c>
      <c r="B4" s="5" t="s">
        <v>152</v>
      </c>
      <c r="C4" s="5" t="s">
        <v>186</v>
      </c>
    </row>
    <row r="5" customFormat="false" ht="15" hidden="false" customHeight="true" outlineLevel="0" collapsed="false">
      <c r="A5" s="8" t="n">
        <v>1</v>
      </c>
      <c r="B5" s="4" t="s">
        <v>125</v>
      </c>
      <c r="C5" s="4" t="s">
        <v>187</v>
      </c>
    </row>
    <row r="6" customFormat="false" ht="23.25" hidden="false" customHeight="true" outlineLevel="0" collapsed="false">
      <c r="A6" s="8" t="n">
        <v>2</v>
      </c>
      <c r="B6" s="4" t="s">
        <v>127</v>
      </c>
      <c r="C6" s="4" t="s">
        <v>188</v>
      </c>
    </row>
    <row r="7" customFormat="false" ht="23.25" hidden="false" customHeight="true" outlineLevel="0" collapsed="false">
      <c r="A7" s="8" t="n">
        <v>3</v>
      </c>
      <c r="B7" s="4" t="s">
        <v>129</v>
      </c>
      <c r="C7" s="4" t="s">
        <v>189</v>
      </c>
    </row>
    <row r="8" customFormat="false" ht="57" hidden="false" customHeight="true" outlineLevel="0" collapsed="false">
      <c r="A8" s="8" t="n">
        <v>4</v>
      </c>
      <c r="B8" s="4" t="s">
        <v>143</v>
      </c>
      <c r="C8" s="4" t="s">
        <v>190</v>
      </c>
    </row>
    <row r="9" customFormat="false" ht="15" hidden="false" customHeight="true" outlineLevel="0" collapsed="false">
      <c r="A9" s="8" t="n">
        <v>5</v>
      </c>
      <c r="B9" s="4" t="s">
        <v>131</v>
      </c>
      <c r="C9" s="4" t="s">
        <v>191</v>
      </c>
    </row>
    <row r="10" customFormat="false" ht="15" hidden="false" customHeight="true" outlineLevel="0" collapsed="false">
      <c r="A10" s="8" t="n">
        <v>6</v>
      </c>
      <c r="B10" s="4" t="s">
        <v>133</v>
      </c>
      <c r="C10" s="4" t="s">
        <v>192</v>
      </c>
    </row>
    <row r="11" customFormat="false" ht="15" hidden="false" customHeight="true" outlineLevel="0" collapsed="false">
      <c r="A11" s="8" t="n">
        <v>7</v>
      </c>
      <c r="B11" s="4" t="s">
        <v>135</v>
      </c>
      <c r="C11" s="4" t="s">
        <v>193</v>
      </c>
    </row>
    <row r="12" customFormat="false" ht="15" hidden="false" customHeight="true" outlineLevel="0" collapsed="false">
      <c r="A12" s="8" t="n">
        <v>8</v>
      </c>
      <c r="B12" s="4" t="s">
        <v>137</v>
      </c>
      <c r="C12" s="4" t="s">
        <v>194</v>
      </c>
    </row>
    <row r="13" customFormat="false" ht="15" hidden="false" customHeight="true" outlineLevel="0" collapsed="false">
      <c r="A13" s="8" t="n">
        <v>9</v>
      </c>
      <c r="B13" s="4" t="s">
        <v>139</v>
      </c>
      <c r="C13" s="4" t="s">
        <v>195</v>
      </c>
    </row>
    <row r="14" customFormat="false" ht="45.75" hidden="false" customHeight="true" outlineLevel="0" collapsed="false">
      <c r="A14" s="8" t="n">
        <v>10</v>
      </c>
      <c r="B14" s="4" t="s">
        <v>196</v>
      </c>
      <c r="C14" s="4" t="s">
        <v>197</v>
      </c>
    </row>
    <row r="15" customFormat="false" ht="23.25" hidden="false" customHeight="true" outlineLevel="0" collapsed="false">
      <c r="A15" s="8" t="n">
        <v>11</v>
      </c>
      <c r="B15" s="4" t="s">
        <v>198</v>
      </c>
      <c r="C15" s="4" t="s">
        <v>199</v>
      </c>
    </row>
    <row r="16" customFormat="false" ht="23.25" hidden="false" customHeight="true" outlineLevel="0" collapsed="false">
      <c r="A16" s="8" t="n">
        <v>12</v>
      </c>
      <c r="B16" s="4" t="s">
        <v>200</v>
      </c>
      <c r="C16" s="4" t="s">
        <v>201</v>
      </c>
    </row>
    <row r="17" customFormat="false" ht="34.5" hidden="false" customHeight="true" outlineLevel="0" collapsed="false">
      <c r="A17" s="8" t="n">
        <v>13</v>
      </c>
      <c r="B17" s="4" t="s">
        <v>202</v>
      </c>
      <c r="C17" s="4" t="s">
        <v>203</v>
      </c>
    </row>
    <row r="18" customFormat="false" ht="15" hidden="false" customHeight="true" outlineLevel="0" collapsed="false">
      <c r="A18" s="8" t="n">
        <v>14</v>
      </c>
      <c r="B18" s="4" t="s">
        <v>141</v>
      </c>
      <c r="C18" s="4" t="s">
        <v>204</v>
      </c>
    </row>
    <row r="19" customFormat="false" ht="34.5" hidden="false" customHeight="true" outlineLevel="0" collapsed="false">
      <c r="A19" s="8" t="n">
        <v>15</v>
      </c>
      <c r="B19" s="4" t="s">
        <v>205</v>
      </c>
      <c r="C19" s="4" t="s">
        <v>206</v>
      </c>
    </row>
    <row r="20" customFormat="false" ht="34.5" hidden="false" customHeight="true" outlineLevel="0" collapsed="false">
      <c r="A20" s="8" t="n">
        <v>16</v>
      </c>
      <c r="B20" s="4" t="s">
        <v>207</v>
      </c>
      <c r="C20" s="4" t="s">
        <v>208</v>
      </c>
    </row>
    <row r="21" customFormat="false" ht="23.25" hidden="false" customHeight="true" outlineLevel="0" collapsed="false">
      <c r="A21" s="8" t="n">
        <v>17</v>
      </c>
      <c r="B21" s="4" t="s">
        <v>209</v>
      </c>
      <c r="C21" s="4" t="s">
        <v>210</v>
      </c>
    </row>
    <row r="22" customFormat="false" ht="23.25" hidden="false" customHeight="true" outlineLevel="0" collapsed="false">
      <c r="A22" s="8" t="n">
        <v>18</v>
      </c>
      <c r="B22" s="4" t="s">
        <v>211</v>
      </c>
      <c r="C22" s="4" t="s">
        <v>212</v>
      </c>
    </row>
    <row r="23" customFormat="false" ht="79.5" hidden="false" customHeight="true" outlineLevel="0" collapsed="false">
      <c r="A23" s="8" t="n">
        <v>19</v>
      </c>
      <c r="B23" s="4" t="s">
        <v>213</v>
      </c>
      <c r="C23" s="4" t="s">
        <v>214</v>
      </c>
    </row>
    <row r="24" customFormat="false" ht="45.75" hidden="false" customHeight="true" outlineLevel="0" collapsed="false">
      <c r="A24" s="8" t="n">
        <v>20</v>
      </c>
      <c r="B24" s="4" t="s">
        <v>215</v>
      </c>
      <c r="C24" s="4" t="s">
        <v>216</v>
      </c>
    </row>
    <row r="25" customFormat="false" ht="15" hidden="false" customHeight="true" outlineLevel="0" collapsed="false">
      <c r="A25" s="8" t="n">
        <v>21</v>
      </c>
      <c r="B25" s="4" t="s">
        <v>217</v>
      </c>
      <c r="C25" s="4" t="s">
        <v>218</v>
      </c>
    </row>
    <row r="26" customFormat="false" ht="15" hidden="false" customHeight="true" outlineLevel="0" collapsed="false">
      <c r="A26" s="8" t="n">
        <v>22</v>
      </c>
      <c r="B26" s="4" t="s">
        <v>219</v>
      </c>
      <c r="C26" s="4" t="s">
        <v>220</v>
      </c>
    </row>
    <row r="27" customFormat="false" ht="15" hidden="false" customHeight="true" outlineLevel="0" collapsed="false">
      <c r="A27" s="8" t="n">
        <v>23</v>
      </c>
      <c r="B27" s="4" t="s">
        <v>101</v>
      </c>
      <c r="C27" s="4" t="s">
        <v>221</v>
      </c>
    </row>
    <row r="28" customFormat="false" ht="23.25" hidden="false" customHeight="true" outlineLevel="0" collapsed="false">
      <c r="A28" s="8" t="n">
        <v>24</v>
      </c>
      <c r="B28" s="4" t="s">
        <v>222</v>
      </c>
      <c r="C28" s="4" t="s">
        <v>223</v>
      </c>
    </row>
    <row r="29" customFormat="false" ht="23.25" hidden="false" customHeight="true" outlineLevel="0" collapsed="false">
      <c r="A29" s="8" t="n">
        <v>25</v>
      </c>
      <c r="B29" s="4" t="s">
        <v>224</v>
      </c>
      <c r="C29" s="4" t="s">
        <v>225</v>
      </c>
    </row>
    <row r="30" customFormat="false" ht="15" hidden="false" customHeight="true" outlineLevel="0" collapsed="false">
      <c r="A30" s="8" t="n">
        <v>26</v>
      </c>
      <c r="B30" s="4" t="s">
        <v>226</v>
      </c>
      <c r="C30" s="4" t="s">
        <v>227</v>
      </c>
    </row>
    <row r="31" customFormat="false" ht="15" hidden="false" customHeight="true" outlineLevel="0" collapsed="false">
      <c r="A31" s="8" t="n">
        <v>27</v>
      </c>
      <c r="B31" s="4" t="s">
        <v>228</v>
      </c>
      <c r="C31" s="4" t="s">
        <v>218</v>
      </c>
    </row>
    <row r="32" customFormat="false" ht="135.75" hidden="false" customHeight="true" outlineLevel="0" collapsed="false">
      <c r="A32" s="8" t="n">
        <v>28</v>
      </c>
      <c r="B32" s="4" t="s">
        <v>229</v>
      </c>
      <c r="C32" s="4" t="s">
        <v>230</v>
      </c>
    </row>
    <row r="35" customFormat="false" ht="15" hidden="false" customHeight="true" outlineLevel="0" collapsed="false">
      <c r="B35" s="5" t="s">
        <v>231</v>
      </c>
    </row>
    <row r="36" customFormat="false" ht="45.75" hidden="false" customHeight="true" outlineLevel="0" collapsed="false">
      <c r="B36" s="4" t="s">
        <v>232</v>
      </c>
    </row>
    <row r="37" customFormat="false" ht="45.75" hidden="false" customHeight="true" outlineLevel="0" collapsed="false">
      <c r="B37" s="4" t="s">
        <v>233</v>
      </c>
    </row>
    <row r="38" customFormat="false" ht="45.75" hidden="false" customHeight="true" outlineLevel="0" collapsed="false">
      <c r="B38" s="4" t="s">
        <v>234</v>
      </c>
    </row>
    <row r="39" customFormat="false" ht="45.75" hidden="false" customHeight="true" outlineLevel="0" collapsed="false">
      <c r="B39" s="4" t="s">
        <v>235</v>
      </c>
    </row>
    <row r="40" customFormat="false" ht="45.75" hidden="false" customHeight="true" outlineLevel="0" collapsed="false">
      <c r="B40" s="4" t="s">
        <v>236</v>
      </c>
    </row>
  </sheetData>
  <mergeCells count="1"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2026-09-16T10:21:21Z</dcterms:created>
  <dc:creator>openpyxl</dc:creator>
  <dc:description/>
  <dc:language>en-US</dc:language>
  <cp:lastModifiedBy/>
  <dcterms:modified xsi:type="dcterms:W3CDTF">2026-09-16T11:15:20Z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